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34470" windowHeight="11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'Лист1'!$A$1:$AL$21</definedName>
  </definedNames>
  <calcPr fullCalcOnLoad="1"/>
</workbook>
</file>

<file path=xl/sharedStrings.xml><?xml version="1.0" encoding="utf-8"?>
<sst xmlns="http://schemas.openxmlformats.org/spreadsheetml/2006/main" count="96" uniqueCount="64">
  <si>
    <t>ФИО</t>
  </si>
  <si>
    <t>Год</t>
  </si>
  <si>
    <t>Том</t>
  </si>
  <si>
    <t>Номер</t>
  </si>
  <si>
    <t>Журнал/Изд-во</t>
  </si>
  <si>
    <t>Импакт-оценка</t>
  </si>
  <si>
    <t xml:space="preserve">Efficiency and probabilistic properties of bridge volatility estimator </t>
  </si>
  <si>
    <t>Saichev, A.</t>
  </si>
  <si>
    <t>Tarakanova, M.</t>
  </si>
  <si>
    <t>1439-1451</t>
  </si>
  <si>
    <t>PHYSICA A-STATISTICAL MECHANICS AND ITS APPLICATIONS</t>
  </si>
  <si>
    <t xml:space="preserve">Dynamics of Multifrequency Oscillator Communities </t>
  </si>
  <si>
    <t>Komarov, Maxim</t>
  </si>
  <si>
    <t>PHYSICAL REVIEW LETTERS</t>
  </si>
  <si>
    <t>Thermodynamics of G-3(D-4) and G-6(D-4) carbosilanecyclosiloxane dendrimers</t>
  </si>
  <si>
    <t>Smirnova, N. N.</t>
  </si>
  <si>
    <t>552-559   </t>
  </si>
  <si>
    <t>RUSSIAN JOURNAL OF PHYSICAL CHEMISTRY A </t>
  </si>
  <si>
    <t>Markin, A. V.</t>
  </si>
  <si>
    <t>Samosudova, Ya. S</t>
  </si>
  <si>
    <t>Oversized co-axial and cylindrical surface-wave oscillators with two-dimensional periodical grating (quasi-optical model)</t>
  </si>
  <si>
    <t>Ginzburg, N. S.</t>
  </si>
  <si>
    <t>Sergeev, A. S</t>
  </si>
  <si>
    <t>Zaslavsky, V. Yu</t>
  </si>
  <si>
    <t>PP/Art#</t>
  </si>
  <si>
    <t>JOURNAL OF APPLIED PHYSICS  </t>
  </si>
  <si>
    <t>Malkin, A. M</t>
  </si>
  <si>
    <t>Long-term cyclotron dynamics of relativistic wave packets: Spontaneous collapse and revival</t>
  </si>
  <si>
    <t>PHYSICAL REVIEW A</t>
  </si>
  <si>
    <t>Demikhovskii, V. Ya</t>
  </si>
  <si>
    <t>Maksimova, G. M</t>
  </si>
  <si>
    <t>Perov, A. A</t>
  </si>
  <si>
    <t>Telezhnikov, A. V</t>
  </si>
  <si>
    <t>Mesoscopic states in graphene in a magnetic field: Collapse and revival of wave packets</t>
  </si>
  <si>
    <t>Frolova, E. V</t>
  </si>
  <si>
    <t>Kravets, N. A</t>
  </si>
  <si>
    <t>18-25</t>
  </si>
  <si>
    <t>LOW TEMPERATURE PHYSICS  </t>
  </si>
  <si>
    <t>Blood flow dynamics under venipuncture and viscosity estimation from pressure and flow variations</t>
  </si>
  <si>
    <t>Gurbatov, S. N</t>
  </si>
  <si>
    <t>109-114</t>
  </si>
  <si>
    <t>ACOUSTICAL PHYSICS  </t>
  </si>
  <si>
    <t>Код   фак-та</t>
  </si>
  <si>
    <t>ИФ     фак-та</t>
  </si>
  <si>
    <t>Код кафедры</t>
  </si>
  <si>
    <t>Название публикации</t>
  </si>
  <si>
    <t>Масштаб 1</t>
  </si>
  <si>
    <t>Масштаб 2</t>
  </si>
  <si>
    <t>Авт. балл</t>
  </si>
  <si>
    <t>Число соавторов (N)</t>
  </si>
  <si>
    <t>Соавторов ННГУ           (n)</t>
  </si>
  <si>
    <t>Номер объекта</t>
  </si>
  <si>
    <t>Масштаб 3</t>
  </si>
  <si>
    <t>IF-1</t>
  </si>
  <si>
    <t>IF JCR 2011</t>
  </si>
  <si>
    <t>База</t>
  </si>
  <si>
    <r>
      <rPr>
        <sz val="11"/>
        <color indexed="8"/>
        <rFont val="Symbol"/>
        <family val="1"/>
      </rPr>
      <t>S</t>
    </r>
    <r>
      <rPr>
        <sz val="11"/>
        <color theme="1"/>
        <rFont val="Calibri"/>
        <family val="2"/>
      </rPr>
      <t>1</t>
    </r>
  </si>
  <si>
    <r>
      <rPr>
        <sz val="11"/>
        <color indexed="8"/>
        <rFont val="Symbol"/>
        <family val="1"/>
      </rPr>
      <t>S</t>
    </r>
    <r>
      <rPr>
        <sz val="11"/>
        <color theme="1"/>
        <rFont val="Calibri"/>
        <family val="2"/>
      </rPr>
      <t>2</t>
    </r>
  </si>
  <si>
    <t>Над-бавка</t>
  </si>
  <si>
    <t>Итого, выплата</t>
  </si>
  <si>
    <t>Этап</t>
  </si>
  <si>
    <t>Метка статьи</t>
  </si>
  <si>
    <t>Метка WoS-Scopus</t>
  </si>
  <si>
    <t>Научная активность учёных ННГУ по данным Web of Science -1 (Scopus -2)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</si>
</sst>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8"/>
      <name val="Tahoma"/>
      <family val="2"/>
    </font>
    <font>
      <i/>
      <sz val="8"/>
      <color indexed="18"/>
      <name val="Tahoma"/>
      <family val="2"/>
    </font>
    <font>
      <b/>
      <i/>
      <sz val="11"/>
      <color indexed="8"/>
      <name val="Calibri"/>
      <family val="2"/>
    </font>
    <font>
      <b/>
      <sz val="14"/>
      <color indexed="6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8F"/>
      <name val="Tahoma"/>
      <family val="2"/>
    </font>
    <font>
      <i/>
      <sz val="8"/>
      <color rgb="FF00008F"/>
      <name val="Tahoma"/>
      <family val="2"/>
    </font>
    <font>
      <b/>
      <i/>
      <sz val="11"/>
      <color theme="1"/>
      <name val="Calibri"/>
      <family val="2"/>
    </font>
    <font>
      <b/>
      <sz val="14"/>
      <color theme="3" tint="0.39998000860214233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0" fillId="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webofknowledge.com/full_record.do?product=WOS&amp;search_mode=GeneralSearch&amp;qid=1&amp;SID=Y2Nb25kd@HJgCB795mj&amp;page=1&amp;doc=7&amp;cacheurlFromRightClick=no" TargetMode="External" /><Relationship Id="rId2" Type="http://schemas.openxmlformats.org/officeDocument/2006/relationships/hyperlink" Target="http://apps.webofknowledge.com/full_record.do?product=WOS&amp;search_mode=GeneralSearch&amp;qid=1&amp;SID=Y2Nb25kd@HJgCB795mj&amp;page=1&amp;doc=7&amp;cacheurlFromRightClick=no" TargetMode="External" /><Relationship Id="rId3" Type="http://schemas.openxmlformats.org/officeDocument/2006/relationships/hyperlink" Target="http://apps.webofknowledge.com/full_record.do?product=WOS&amp;search_mode=GeneralSearch&amp;qid=1&amp;SID=Y2Nb25kd@HJgCB795mj&amp;page=1&amp;doc=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view="pageBreakPreview" zoomScaleSheetLayoutView="100" workbookViewId="0" topLeftCell="A1">
      <selection activeCell="K14" sqref="K14"/>
    </sheetView>
  </sheetViews>
  <sheetFormatPr defaultColWidth="9.140625" defaultRowHeight="15"/>
  <cols>
    <col min="3" max="4" width="10.00390625" style="0" customWidth="1"/>
    <col min="5" max="5" width="14.57421875" style="0" customWidth="1"/>
    <col min="6" max="7" width="11.7109375" style="0" customWidth="1"/>
    <col min="12" max="12" width="20.00390625" style="0" customWidth="1"/>
    <col min="14" max="14" width="29.7109375" style="0" customWidth="1"/>
    <col min="15" max="16" width="7.00390625" style="0" customWidth="1"/>
    <col min="17" max="17" width="5.57421875" style="0" customWidth="1"/>
    <col min="18" max="19" width="4.7109375" style="0" customWidth="1"/>
    <col min="20" max="20" width="5.421875" style="0" customWidth="1"/>
    <col min="21" max="21" width="4.7109375" style="0" customWidth="1"/>
    <col min="22" max="22" width="5.28125" style="0" customWidth="1"/>
    <col min="23" max="23" width="6.140625" style="0" customWidth="1"/>
    <col min="24" max="24" width="5.57421875" style="0" customWidth="1"/>
    <col min="25" max="25" width="6.421875" style="0" customWidth="1"/>
    <col min="26" max="26" width="7.57421875" style="0" customWidth="1"/>
    <col min="27" max="27" width="9.57421875" style="0" customWidth="1"/>
    <col min="28" max="28" width="5.421875" style="0" customWidth="1"/>
    <col min="29" max="29" width="6.28125" style="0" customWidth="1"/>
    <col min="30" max="30" width="6.57421875" style="0" customWidth="1"/>
    <col min="31" max="31" width="5.8515625" style="0" customWidth="1"/>
    <col min="32" max="32" width="4.57421875" style="0" customWidth="1"/>
    <col min="33" max="33" width="6.00390625" style="0" customWidth="1"/>
    <col min="34" max="34" width="3.57421875" style="0" customWidth="1"/>
    <col min="35" max="35" width="6.140625" style="0" customWidth="1"/>
    <col min="36" max="36" width="6.00390625" style="0" customWidth="1"/>
    <col min="37" max="37" width="6.7109375" style="0" customWidth="1"/>
    <col min="38" max="38" width="10.57421875" style="0" customWidth="1"/>
  </cols>
  <sheetData>
    <row r="1" ht="19.5" thickBot="1">
      <c r="H1" s="11" t="s">
        <v>63</v>
      </c>
    </row>
    <row r="2" spans="1:38" ht="60.75" thickBot="1">
      <c r="A2" s="6" t="s">
        <v>42</v>
      </c>
      <c r="B2" s="15" t="s">
        <v>43</v>
      </c>
      <c r="C2" s="6" t="s">
        <v>44</v>
      </c>
      <c r="D2" s="6" t="s">
        <v>51</v>
      </c>
      <c r="E2" s="5" t="s">
        <v>0</v>
      </c>
      <c r="F2" s="6" t="s">
        <v>49</v>
      </c>
      <c r="G2" s="6" t="s">
        <v>50</v>
      </c>
      <c r="H2" s="5" t="s">
        <v>1</v>
      </c>
      <c r="I2" s="5" t="s">
        <v>2</v>
      </c>
      <c r="J2" s="5" t="s">
        <v>3</v>
      </c>
      <c r="K2" s="5" t="s">
        <v>24</v>
      </c>
      <c r="L2" s="5" t="s">
        <v>4</v>
      </c>
      <c r="M2" s="6" t="s">
        <v>54</v>
      </c>
      <c r="N2" s="5" t="s">
        <v>45</v>
      </c>
      <c r="O2" s="20" t="s">
        <v>61</v>
      </c>
      <c r="P2" s="20" t="s">
        <v>62</v>
      </c>
      <c r="Q2" s="16" t="s">
        <v>46</v>
      </c>
      <c r="R2" s="17"/>
      <c r="S2" s="15"/>
      <c r="T2" s="16" t="s">
        <v>47</v>
      </c>
      <c r="U2" s="17"/>
      <c r="V2" s="18"/>
      <c r="W2" s="18"/>
      <c r="X2" s="16" t="s">
        <v>52</v>
      </c>
      <c r="Y2" s="19"/>
      <c r="Z2" s="22" t="s">
        <v>48</v>
      </c>
      <c r="AA2" s="28" t="s">
        <v>5</v>
      </c>
      <c r="AB2" s="29" t="s">
        <v>60</v>
      </c>
      <c r="AC2" s="25" t="s">
        <v>56</v>
      </c>
      <c r="AD2" s="26" t="s">
        <v>57</v>
      </c>
      <c r="AE2" s="23" t="s">
        <v>55</v>
      </c>
      <c r="AF2" s="16">
        <v>-1</v>
      </c>
      <c r="AG2" s="16" t="s">
        <v>53</v>
      </c>
      <c r="AH2" s="16">
        <v>0</v>
      </c>
      <c r="AI2" s="21"/>
      <c r="AJ2" s="21"/>
      <c r="AK2" s="27" t="s">
        <v>58</v>
      </c>
      <c r="AL2" s="28" t="s">
        <v>59</v>
      </c>
    </row>
    <row r="3" spans="1:38" ht="31.5">
      <c r="A3" s="2">
        <v>4</v>
      </c>
      <c r="B3" s="2">
        <v>2.33</v>
      </c>
      <c r="C3" s="2">
        <v>410</v>
      </c>
      <c r="D3" s="2">
        <v>1</v>
      </c>
      <c r="E3" s="4" t="s">
        <v>7</v>
      </c>
      <c r="F3" s="2">
        <v>3</v>
      </c>
      <c r="G3" s="2">
        <v>3</v>
      </c>
      <c r="H3" s="2">
        <v>2013</v>
      </c>
      <c r="I3" s="2">
        <v>392</v>
      </c>
      <c r="J3" s="2">
        <v>6</v>
      </c>
      <c r="K3" s="2" t="s">
        <v>9</v>
      </c>
      <c r="L3" s="3" t="s">
        <v>10</v>
      </c>
      <c r="M3" s="3">
        <v>1.373</v>
      </c>
      <c r="N3" s="1" t="s">
        <v>6</v>
      </c>
      <c r="O3" s="2">
        <v>1</v>
      </c>
      <c r="P3" s="2">
        <v>1</v>
      </c>
      <c r="Q3" s="2">
        <v>1000</v>
      </c>
      <c r="R3" s="2">
        <f>PRODUCT(M3,Q3)</f>
        <v>1373</v>
      </c>
      <c r="S3" s="2">
        <f aca="true" t="shared" si="0" ref="S3:S21">_XLL.ЧАСТНОЕ(R3,B3)</f>
        <v>589</v>
      </c>
      <c r="T3" s="2">
        <v>10</v>
      </c>
      <c r="U3" s="2">
        <f aca="true" t="shared" si="1" ref="U3:U21">_XLL.ЧАСТНОЕ(S3,F3)</f>
        <v>196</v>
      </c>
      <c r="V3" s="2">
        <f aca="true" t="shared" si="2" ref="V3:V21">_XLL.ЧАСТНОЕ(S3,T3)</f>
        <v>58</v>
      </c>
      <c r="W3" s="2">
        <f aca="true" t="shared" si="3" ref="W3:W21">IF(F3&lt;11,U3,V3)</f>
        <v>196</v>
      </c>
      <c r="X3" s="2">
        <v>0.01</v>
      </c>
      <c r="Y3" s="2">
        <f aca="true" t="shared" si="4" ref="Y3:Y21">PRODUCT(W3,X3)</f>
        <v>1.96</v>
      </c>
      <c r="Z3" s="2">
        <v>0.1</v>
      </c>
      <c r="AA3" s="24">
        <f>SUM(Y3,Z3)</f>
        <v>2.06</v>
      </c>
      <c r="AB3" s="2">
        <v>1</v>
      </c>
      <c r="AC3" s="24">
        <v>40</v>
      </c>
      <c r="AD3" s="24">
        <v>30</v>
      </c>
      <c r="AE3" s="2">
        <f aca="true" t="shared" si="5" ref="AE3:AE21">_XLL.ЧАСТНОЕ(AC3,G3)</f>
        <v>13</v>
      </c>
      <c r="AF3" s="2">
        <v>-1</v>
      </c>
      <c r="AG3" s="2">
        <f aca="true" t="shared" si="6" ref="AG3:AG21">SUM(M3,AF3)</f>
        <v>0.373</v>
      </c>
      <c r="AH3" s="2">
        <v>0</v>
      </c>
      <c r="AI3" s="2">
        <f aca="true" t="shared" si="7" ref="AI3:AI21">IF(AG3&gt;0,AG3,AH3)</f>
        <v>0.373</v>
      </c>
      <c r="AJ3" s="2">
        <f aca="true" t="shared" si="8" ref="AJ3:AJ21">PRODUCT(AD3,AI3)</f>
        <v>11.19</v>
      </c>
      <c r="AK3" s="2">
        <f aca="true" t="shared" si="9" ref="AK3:AK21">_XLL.ЧАСТНОЕ(AJ3,G3)</f>
        <v>3</v>
      </c>
      <c r="AL3" s="24">
        <f aca="true" t="shared" si="10" ref="AL3:AL21">SUM(AE3,AK3)</f>
        <v>16</v>
      </c>
    </row>
    <row r="4" spans="1:38" ht="31.5">
      <c r="A4" s="2">
        <v>4</v>
      </c>
      <c r="B4" s="2">
        <v>2.33</v>
      </c>
      <c r="C4" s="2">
        <v>410</v>
      </c>
      <c r="D4" s="2">
        <v>1</v>
      </c>
      <c r="E4" s="4" t="s">
        <v>8</v>
      </c>
      <c r="F4" s="2">
        <v>3</v>
      </c>
      <c r="G4" s="2">
        <v>3</v>
      </c>
      <c r="H4" s="2">
        <v>2013</v>
      </c>
      <c r="I4" s="2">
        <v>392</v>
      </c>
      <c r="J4" s="2">
        <v>6</v>
      </c>
      <c r="K4" s="2" t="s">
        <v>9</v>
      </c>
      <c r="L4" s="3" t="s">
        <v>10</v>
      </c>
      <c r="M4" s="3">
        <v>1.373</v>
      </c>
      <c r="N4" s="1" t="s">
        <v>6</v>
      </c>
      <c r="O4" s="2">
        <v>0</v>
      </c>
      <c r="P4" s="2">
        <v>1</v>
      </c>
      <c r="Q4" s="2">
        <v>1000</v>
      </c>
      <c r="R4" s="2">
        <f aca="true" t="shared" si="11" ref="R4:R21">PRODUCT(M4,Q4)</f>
        <v>1373</v>
      </c>
      <c r="S4" s="2">
        <f t="shared" si="0"/>
        <v>589</v>
      </c>
      <c r="T4" s="2">
        <v>10</v>
      </c>
      <c r="U4" s="2">
        <f t="shared" si="1"/>
        <v>196</v>
      </c>
      <c r="V4" s="2">
        <f t="shared" si="2"/>
        <v>58</v>
      </c>
      <c r="W4" s="2">
        <f t="shared" si="3"/>
        <v>196</v>
      </c>
      <c r="X4" s="2">
        <v>0.01</v>
      </c>
      <c r="Y4" s="2">
        <f t="shared" si="4"/>
        <v>1.96</v>
      </c>
      <c r="Z4" s="2">
        <v>0.1</v>
      </c>
      <c r="AA4" s="2">
        <f aca="true" t="shared" si="12" ref="AA4:AA21">SUM(Y4,Z4)</f>
        <v>2.06</v>
      </c>
      <c r="AB4" s="2">
        <v>1</v>
      </c>
      <c r="AC4" s="2">
        <v>40</v>
      </c>
      <c r="AD4" s="2">
        <v>30</v>
      </c>
      <c r="AE4" s="2">
        <f t="shared" si="5"/>
        <v>13</v>
      </c>
      <c r="AF4" s="2">
        <v>-1</v>
      </c>
      <c r="AG4" s="2">
        <f t="shared" si="6"/>
        <v>0.373</v>
      </c>
      <c r="AH4" s="2">
        <v>0</v>
      </c>
      <c r="AI4" s="2">
        <f t="shared" si="7"/>
        <v>0.373</v>
      </c>
      <c r="AJ4" s="2">
        <f t="shared" si="8"/>
        <v>11.19</v>
      </c>
      <c r="AK4" s="2">
        <f t="shared" si="9"/>
        <v>3</v>
      </c>
      <c r="AL4" s="2">
        <f t="shared" si="10"/>
        <v>16</v>
      </c>
    </row>
    <row r="5" spans="1:38" ht="22.5">
      <c r="A5" s="2">
        <v>8</v>
      </c>
      <c r="B5" s="2">
        <v>1.21</v>
      </c>
      <c r="C5" s="2">
        <v>801</v>
      </c>
      <c r="D5" s="2">
        <v>1</v>
      </c>
      <c r="E5" s="4" t="s">
        <v>12</v>
      </c>
      <c r="F5" s="2">
        <v>2</v>
      </c>
      <c r="G5" s="2">
        <v>1</v>
      </c>
      <c r="H5" s="2">
        <v>2012</v>
      </c>
      <c r="I5" s="2">
        <v>110</v>
      </c>
      <c r="J5" s="2">
        <v>13</v>
      </c>
      <c r="K5" s="2">
        <v>134101</v>
      </c>
      <c r="L5" s="3" t="s">
        <v>13</v>
      </c>
      <c r="M5" s="3">
        <v>7.37</v>
      </c>
      <c r="N5" s="1" t="s">
        <v>11</v>
      </c>
      <c r="O5" s="2">
        <v>0</v>
      </c>
      <c r="P5" s="2">
        <v>1</v>
      </c>
      <c r="Q5" s="2">
        <v>1000</v>
      </c>
      <c r="R5" s="2">
        <f t="shared" si="11"/>
        <v>7370</v>
      </c>
      <c r="S5" s="2">
        <f t="shared" si="0"/>
        <v>6090</v>
      </c>
      <c r="T5" s="2">
        <v>10</v>
      </c>
      <c r="U5" s="2">
        <f t="shared" si="1"/>
        <v>3045</v>
      </c>
      <c r="V5" s="2">
        <f t="shared" si="2"/>
        <v>609</v>
      </c>
      <c r="W5" s="2">
        <f t="shared" si="3"/>
        <v>3045</v>
      </c>
      <c r="X5" s="2">
        <v>0.01</v>
      </c>
      <c r="Y5" s="2">
        <f t="shared" si="4"/>
        <v>30.45</v>
      </c>
      <c r="Z5" s="2">
        <v>0.1</v>
      </c>
      <c r="AA5" s="2">
        <f t="shared" si="12"/>
        <v>30.55</v>
      </c>
      <c r="AB5" s="2">
        <v>1</v>
      </c>
      <c r="AC5" s="2">
        <v>40</v>
      </c>
      <c r="AD5" s="2">
        <v>30</v>
      </c>
      <c r="AE5" s="2">
        <f t="shared" si="5"/>
        <v>40</v>
      </c>
      <c r="AF5" s="2">
        <v>-1</v>
      </c>
      <c r="AG5" s="2">
        <f t="shared" si="6"/>
        <v>6.37</v>
      </c>
      <c r="AH5" s="2">
        <v>0</v>
      </c>
      <c r="AI5" s="2">
        <f t="shared" si="7"/>
        <v>6.37</v>
      </c>
      <c r="AJ5" s="2">
        <f t="shared" si="8"/>
        <v>191.1</v>
      </c>
      <c r="AK5" s="2">
        <f t="shared" si="9"/>
        <v>191</v>
      </c>
      <c r="AL5" s="2">
        <f t="shared" si="10"/>
        <v>231</v>
      </c>
    </row>
    <row r="6" spans="1:38" ht="22.5">
      <c r="A6" s="7">
        <v>2</v>
      </c>
      <c r="B6" s="7">
        <v>2.95</v>
      </c>
      <c r="C6" s="12">
        <v>204</v>
      </c>
      <c r="D6" s="12">
        <v>2</v>
      </c>
      <c r="E6" s="8" t="s">
        <v>15</v>
      </c>
      <c r="F6" s="7">
        <v>6</v>
      </c>
      <c r="G6" s="7">
        <v>3</v>
      </c>
      <c r="H6" s="7">
        <v>2013</v>
      </c>
      <c r="I6" s="7">
        <v>87</v>
      </c>
      <c r="J6" s="7">
        <v>4</v>
      </c>
      <c r="K6" s="7" t="s">
        <v>16</v>
      </c>
      <c r="L6" s="9" t="s">
        <v>17</v>
      </c>
      <c r="M6" s="9">
        <v>0.459</v>
      </c>
      <c r="N6" s="10" t="s">
        <v>14</v>
      </c>
      <c r="O6" s="2">
        <v>1</v>
      </c>
      <c r="P6" s="2">
        <v>1</v>
      </c>
      <c r="Q6" s="2">
        <v>1000</v>
      </c>
      <c r="R6" s="2">
        <f t="shared" si="11"/>
        <v>459</v>
      </c>
      <c r="S6" s="2">
        <f t="shared" si="0"/>
        <v>155</v>
      </c>
      <c r="T6" s="2">
        <v>10</v>
      </c>
      <c r="U6" s="2">
        <f t="shared" si="1"/>
        <v>25</v>
      </c>
      <c r="V6" s="2">
        <f t="shared" si="2"/>
        <v>15</v>
      </c>
      <c r="W6" s="2">
        <f t="shared" si="3"/>
        <v>25</v>
      </c>
      <c r="X6" s="2">
        <v>0.01</v>
      </c>
      <c r="Y6" s="2">
        <f t="shared" si="4"/>
        <v>0.25</v>
      </c>
      <c r="Z6" s="2">
        <v>0.1</v>
      </c>
      <c r="AA6" s="2">
        <f t="shared" si="12"/>
        <v>0.35</v>
      </c>
      <c r="AB6" s="2">
        <v>1</v>
      </c>
      <c r="AC6" s="2">
        <v>40</v>
      </c>
      <c r="AD6" s="2">
        <v>30</v>
      </c>
      <c r="AE6" s="2">
        <f t="shared" si="5"/>
        <v>13</v>
      </c>
      <c r="AF6" s="2">
        <v>-1</v>
      </c>
      <c r="AG6" s="2">
        <f t="shared" si="6"/>
        <v>-0.5409999999999999</v>
      </c>
      <c r="AH6" s="2">
        <v>0</v>
      </c>
      <c r="AI6" s="2">
        <f t="shared" si="7"/>
        <v>0</v>
      </c>
      <c r="AJ6" s="2">
        <f t="shared" si="8"/>
        <v>0</v>
      </c>
      <c r="AK6" s="2">
        <f t="shared" si="9"/>
        <v>0</v>
      </c>
      <c r="AL6" s="2">
        <f t="shared" si="10"/>
        <v>13</v>
      </c>
    </row>
    <row r="7" spans="1:38" ht="22.5">
      <c r="A7" s="7">
        <v>2</v>
      </c>
      <c r="B7" s="7">
        <v>2.95</v>
      </c>
      <c r="C7" s="12">
        <v>204</v>
      </c>
      <c r="D7" s="12">
        <v>2</v>
      </c>
      <c r="E7" s="8" t="s">
        <v>18</v>
      </c>
      <c r="F7" s="7">
        <v>6</v>
      </c>
      <c r="G7" s="7">
        <v>3</v>
      </c>
      <c r="H7" s="7">
        <v>2013</v>
      </c>
      <c r="I7" s="7">
        <v>87</v>
      </c>
      <c r="J7" s="7">
        <v>4</v>
      </c>
      <c r="K7" s="7" t="s">
        <v>16</v>
      </c>
      <c r="L7" s="9" t="s">
        <v>17</v>
      </c>
      <c r="M7" s="9">
        <v>0.459</v>
      </c>
      <c r="N7" s="10" t="s">
        <v>14</v>
      </c>
      <c r="O7" s="2">
        <v>0</v>
      </c>
      <c r="P7" s="2">
        <v>1</v>
      </c>
      <c r="Q7" s="2">
        <v>1000</v>
      </c>
      <c r="R7" s="2">
        <f t="shared" si="11"/>
        <v>459</v>
      </c>
      <c r="S7" s="2">
        <f t="shared" si="0"/>
        <v>155</v>
      </c>
      <c r="T7" s="2">
        <v>10</v>
      </c>
      <c r="U7" s="2">
        <f t="shared" si="1"/>
        <v>25</v>
      </c>
      <c r="V7" s="2">
        <f t="shared" si="2"/>
        <v>15</v>
      </c>
      <c r="W7" s="2">
        <f t="shared" si="3"/>
        <v>25</v>
      </c>
      <c r="X7" s="2">
        <v>0.01</v>
      </c>
      <c r="Y7" s="2">
        <f t="shared" si="4"/>
        <v>0.25</v>
      </c>
      <c r="Z7" s="2">
        <v>0.1</v>
      </c>
      <c r="AA7" s="2">
        <f t="shared" si="12"/>
        <v>0.35</v>
      </c>
      <c r="AB7" s="2">
        <v>1</v>
      </c>
      <c r="AC7" s="2">
        <v>40</v>
      </c>
      <c r="AD7" s="2">
        <v>30</v>
      </c>
      <c r="AE7" s="2">
        <f t="shared" si="5"/>
        <v>13</v>
      </c>
      <c r="AF7" s="2">
        <v>-1</v>
      </c>
      <c r="AG7" s="2">
        <f t="shared" si="6"/>
        <v>-0.5409999999999999</v>
      </c>
      <c r="AH7" s="2">
        <v>0</v>
      </c>
      <c r="AI7" s="2">
        <f t="shared" si="7"/>
        <v>0</v>
      </c>
      <c r="AJ7" s="2">
        <f t="shared" si="8"/>
        <v>0</v>
      </c>
      <c r="AK7" s="2">
        <f t="shared" si="9"/>
        <v>0</v>
      </c>
      <c r="AL7" s="2">
        <f t="shared" si="10"/>
        <v>13</v>
      </c>
    </row>
    <row r="8" spans="1:38" ht="27" customHeight="1">
      <c r="A8" s="7">
        <v>2</v>
      </c>
      <c r="B8" s="7">
        <v>2.95</v>
      </c>
      <c r="C8" s="12">
        <v>204</v>
      </c>
      <c r="D8" s="12">
        <v>2</v>
      </c>
      <c r="E8" s="8" t="s">
        <v>19</v>
      </c>
      <c r="F8" s="7">
        <v>6</v>
      </c>
      <c r="G8" s="7">
        <v>3</v>
      </c>
      <c r="H8" s="7">
        <v>2013</v>
      </c>
      <c r="I8" s="7">
        <v>87</v>
      </c>
      <c r="J8" s="7">
        <v>4</v>
      </c>
      <c r="K8" s="7" t="s">
        <v>16</v>
      </c>
      <c r="L8" s="9" t="s">
        <v>17</v>
      </c>
      <c r="M8" s="9">
        <v>0.459</v>
      </c>
      <c r="N8" s="10" t="s">
        <v>14</v>
      </c>
      <c r="O8" s="2">
        <v>0</v>
      </c>
      <c r="P8" s="2">
        <v>1</v>
      </c>
      <c r="Q8" s="2">
        <v>1000</v>
      </c>
      <c r="R8" s="2">
        <f t="shared" si="11"/>
        <v>459</v>
      </c>
      <c r="S8" s="2">
        <f t="shared" si="0"/>
        <v>155</v>
      </c>
      <c r="T8" s="2">
        <v>10</v>
      </c>
      <c r="U8" s="2">
        <f t="shared" si="1"/>
        <v>25</v>
      </c>
      <c r="V8" s="2">
        <f t="shared" si="2"/>
        <v>15</v>
      </c>
      <c r="W8" s="2">
        <f t="shared" si="3"/>
        <v>25</v>
      </c>
      <c r="X8" s="2">
        <v>0.01</v>
      </c>
      <c r="Y8" s="2">
        <f t="shared" si="4"/>
        <v>0.25</v>
      </c>
      <c r="Z8" s="2">
        <v>0.1</v>
      </c>
      <c r="AA8" s="2">
        <f t="shared" si="12"/>
        <v>0.35</v>
      </c>
      <c r="AB8" s="2">
        <v>1</v>
      </c>
      <c r="AC8" s="2">
        <v>40</v>
      </c>
      <c r="AD8" s="2">
        <v>30</v>
      </c>
      <c r="AE8" s="2">
        <f t="shared" si="5"/>
        <v>13</v>
      </c>
      <c r="AF8" s="2">
        <v>-1</v>
      </c>
      <c r="AG8" s="2">
        <f t="shared" si="6"/>
        <v>-0.5409999999999999</v>
      </c>
      <c r="AH8" s="2">
        <v>0</v>
      </c>
      <c r="AI8" s="2">
        <f t="shared" si="7"/>
        <v>0</v>
      </c>
      <c r="AJ8" s="2">
        <f t="shared" si="8"/>
        <v>0</v>
      </c>
      <c r="AK8" s="2">
        <f t="shared" si="9"/>
        <v>0</v>
      </c>
      <c r="AL8" s="2">
        <f t="shared" si="10"/>
        <v>13</v>
      </c>
    </row>
    <row r="9" spans="1:38" ht="43.5">
      <c r="A9" s="2">
        <v>4</v>
      </c>
      <c r="B9" s="2">
        <v>2.33</v>
      </c>
      <c r="C9" s="2">
        <v>403</v>
      </c>
      <c r="D9" s="2">
        <v>3</v>
      </c>
      <c r="E9" s="4" t="s">
        <v>21</v>
      </c>
      <c r="F9" s="2">
        <v>4</v>
      </c>
      <c r="G9" s="2">
        <v>4</v>
      </c>
      <c r="H9" s="2">
        <v>2013</v>
      </c>
      <c r="I9" s="2">
        <v>113</v>
      </c>
      <c r="J9" s="2">
        <v>10</v>
      </c>
      <c r="K9" s="2">
        <v>104504</v>
      </c>
      <c r="L9" s="3" t="s">
        <v>25</v>
      </c>
      <c r="M9" s="3">
        <v>2.168</v>
      </c>
      <c r="N9" s="1" t="s">
        <v>20</v>
      </c>
      <c r="O9" s="2">
        <v>1</v>
      </c>
      <c r="P9" s="2">
        <v>1</v>
      </c>
      <c r="Q9" s="2">
        <v>1000</v>
      </c>
      <c r="R9" s="2">
        <f t="shared" si="11"/>
        <v>2168</v>
      </c>
      <c r="S9" s="2">
        <f t="shared" si="0"/>
        <v>930</v>
      </c>
      <c r="T9" s="2">
        <v>10</v>
      </c>
      <c r="U9" s="2">
        <f t="shared" si="1"/>
        <v>232</v>
      </c>
      <c r="V9" s="2">
        <f t="shared" si="2"/>
        <v>93</v>
      </c>
      <c r="W9" s="2">
        <f t="shared" si="3"/>
        <v>232</v>
      </c>
      <c r="X9" s="2">
        <v>0.01</v>
      </c>
      <c r="Y9" s="2">
        <f t="shared" si="4"/>
        <v>2.32</v>
      </c>
      <c r="Z9" s="2">
        <v>0.1</v>
      </c>
      <c r="AA9" s="2">
        <f t="shared" si="12"/>
        <v>2.42</v>
      </c>
      <c r="AB9" s="2">
        <v>1</v>
      </c>
      <c r="AC9" s="2">
        <v>40</v>
      </c>
      <c r="AD9" s="2">
        <v>30</v>
      </c>
      <c r="AE9" s="2">
        <f t="shared" si="5"/>
        <v>10</v>
      </c>
      <c r="AF9" s="2">
        <v>-1</v>
      </c>
      <c r="AG9" s="2">
        <f t="shared" si="6"/>
        <v>1.1680000000000001</v>
      </c>
      <c r="AH9" s="2">
        <v>0</v>
      </c>
      <c r="AI9" s="2">
        <f t="shared" si="7"/>
        <v>1.1680000000000001</v>
      </c>
      <c r="AJ9" s="2">
        <f t="shared" si="8"/>
        <v>35.040000000000006</v>
      </c>
      <c r="AK9" s="2">
        <f t="shared" si="9"/>
        <v>8</v>
      </c>
      <c r="AL9" s="2">
        <f t="shared" si="10"/>
        <v>18</v>
      </c>
    </row>
    <row r="10" spans="1:38" ht="43.5">
      <c r="A10" s="2">
        <v>4</v>
      </c>
      <c r="B10" s="2">
        <v>2.33</v>
      </c>
      <c r="C10" s="2">
        <v>405</v>
      </c>
      <c r="D10" s="2">
        <v>3</v>
      </c>
      <c r="E10" s="4" t="s">
        <v>26</v>
      </c>
      <c r="F10" s="2">
        <v>4</v>
      </c>
      <c r="G10" s="2">
        <v>4</v>
      </c>
      <c r="H10" s="2">
        <v>2013</v>
      </c>
      <c r="I10" s="2">
        <v>113</v>
      </c>
      <c r="J10" s="2">
        <v>10</v>
      </c>
      <c r="K10" s="2">
        <v>104504</v>
      </c>
      <c r="L10" s="3" t="s">
        <v>25</v>
      </c>
      <c r="M10" s="3">
        <v>2.168</v>
      </c>
      <c r="N10" s="1" t="s">
        <v>20</v>
      </c>
      <c r="O10" s="2">
        <v>0</v>
      </c>
      <c r="P10" s="2">
        <v>1</v>
      </c>
      <c r="Q10" s="2">
        <v>1000</v>
      </c>
      <c r="R10" s="2">
        <f t="shared" si="11"/>
        <v>2168</v>
      </c>
      <c r="S10" s="2">
        <f t="shared" si="0"/>
        <v>930</v>
      </c>
      <c r="T10" s="2">
        <v>10</v>
      </c>
      <c r="U10" s="2">
        <f t="shared" si="1"/>
        <v>232</v>
      </c>
      <c r="V10" s="2">
        <f t="shared" si="2"/>
        <v>93</v>
      </c>
      <c r="W10" s="2">
        <f t="shared" si="3"/>
        <v>232</v>
      </c>
      <c r="X10" s="2">
        <v>0.01</v>
      </c>
      <c r="Y10" s="2">
        <f t="shared" si="4"/>
        <v>2.32</v>
      </c>
      <c r="Z10" s="2">
        <v>0.1</v>
      </c>
      <c r="AA10" s="2">
        <f t="shared" si="12"/>
        <v>2.42</v>
      </c>
      <c r="AB10" s="2">
        <v>1</v>
      </c>
      <c r="AC10" s="2">
        <v>40</v>
      </c>
      <c r="AD10" s="2">
        <v>30</v>
      </c>
      <c r="AE10" s="2">
        <f t="shared" si="5"/>
        <v>10</v>
      </c>
      <c r="AF10" s="2">
        <v>-1</v>
      </c>
      <c r="AG10" s="2">
        <f t="shared" si="6"/>
        <v>1.1680000000000001</v>
      </c>
      <c r="AH10" s="2">
        <v>0</v>
      </c>
      <c r="AI10" s="2">
        <f t="shared" si="7"/>
        <v>1.1680000000000001</v>
      </c>
      <c r="AJ10" s="2">
        <f t="shared" si="8"/>
        <v>35.040000000000006</v>
      </c>
      <c r="AK10" s="2">
        <f t="shared" si="9"/>
        <v>8</v>
      </c>
      <c r="AL10" s="2">
        <f t="shared" si="10"/>
        <v>18</v>
      </c>
    </row>
    <row r="11" spans="1:38" ht="43.5">
      <c r="A11" s="2">
        <v>4</v>
      </c>
      <c r="B11" s="2">
        <v>2.33</v>
      </c>
      <c r="C11" s="2">
        <v>405</v>
      </c>
      <c r="D11" s="2">
        <v>3</v>
      </c>
      <c r="E11" s="4" t="s">
        <v>22</v>
      </c>
      <c r="F11" s="2">
        <v>4</v>
      </c>
      <c r="G11" s="2">
        <v>4</v>
      </c>
      <c r="H11" s="2">
        <v>2013</v>
      </c>
      <c r="I11" s="2">
        <v>113</v>
      </c>
      <c r="J11" s="2">
        <v>10</v>
      </c>
      <c r="K11" s="2">
        <v>104504</v>
      </c>
      <c r="L11" s="3" t="s">
        <v>25</v>
      </c>
      <c r="M11" s="3">
        <v>2.168</v>
      </c>
      <c r="N11" s="1" t="s">
        <v>20</v>
      </c>
      <c r="O11" s="2">
        <v>0</v>
      </c>
      <c r="P11" s="2">
        <v>1</v>
      </c>
      <c r="Q11" s="2">
        <v>1000</v>
      </c>
      <c r="R11" s="2">
        <f t="shared" si="11"/>
        <v>2168</v>
      </c>
      <c r="S11" s="2">
        <f t="shared" si="0"/>
        <v>930</v>
      </c>
      <c r="T11" s="2">
        <v>10</v>
      </c>
      <c r="U11" s="2">
        <f t="shared" si="1"/>
        <v>232</v>
      </c>
      <c r="V11" s="2">
        <f t="shared" si="2"/>
        <v>93</v>
      </c>
      <c r="W11" s="2">
        <f t="shared" si="3"/>
        <v>232</v>
      </c>
      <c r="X11" s="2">
        <v>0.01</v>
      </c>
      <c r="Y11" s="2">
        <f t="shared" si="4"/>
        <v>2.32</v>
      </c>
      <c r="Z11" s="2">
        <v>0.1</v>
      </c>
      <c r="AA11" s="2">
        <f t="shared" si="12"/>
        <v>2.42</v>
      </c>
      <c r="AB11" s="2">
        <v>1</v>
      </c>
      <c r="AC11" s="2">
        <v>40</v>
      </c>
      <c r="AD11" s="2">
        <v>30</v>
      </c>
      <c r="AE11" s="2">
        <f t="shared" si="5"/>
        <v>10</v>
      </c>
      <c r="AF11" s="2">
        <v>-1</v>
      </c>
      <c r="AG11" s="2">
        <f t="shared" si="6"/>
        <v>1.1680000000000001</v>
      </c>
      <c r="AH11" s="2">
        <v>0</v>
      </c>
      <c r="AI11" s="2">
        <f t="shared" si="7"/>
        <v>1.1680000000000001</v>
      </c>
      <c r="AJ11" s="2">
        <f t="shared" si="8"/>
        <v>35.040000000000006</v>
      </c>
      <c r="AK11" s="2">
        <f t="shared" si="9"/>
        <v>8</v>
      </c>
      <c r="AL11" s="2">
        <f t="shared" si="10"/>
        <v>18</v>
      </c>
    </row>
    <row r="12" spans="1:38" ht="43.5">
      <c r="A12" s="2">
        <v>4</v>
      </c>
      <c r="B12" s="2">
        <v>2.33</v>
      </c>
      <c r="C12" s="2">
        <v>405</v>
      </c>
      <c r="D12" s="2">
        <v>3</v>
      </c>
      <c r="E12" s="4" t="s">
        <v>23</v>
      </c>
      <c r="F12" s="2">
        <v>4</v>
      </c>
      <c r="G12" s="2">
        <v>4</v>
      </c>
      <c r="H12" s="2">
        <v>2013</v>
      </c>
      <c r="I12" s="2">
        <v>113</v>
      </c>
      <c r="J12" s="2">
        <v>10</v>
      </c>
      <c r="K12" s="2">
        <v>104504</v>
      </c>
      <c r="L12" s="3" t="s">
        <v>25</v>
      </c>
      <c r="M12" s="3">
        <v>2.168</v>
      </c>
      <c r="N12" s="1" t="s">
        <v>20</v>
      </c>
      <c r="O12" s="2">
        <v>0</v>
      </c>
      <c r="P12" s="2">
        <v>1</v>
      </c>
      <c r="Q12" s="2">
        <v>1000</v>
      </c>
      <c r="R12" s="2">
        <f t="shared" si="11"/>
        <v>2168</v>
      </c>
      <c r="S12" s="2">
        <f t="shared" si="0"/>
        <v>930</v>
      </c>
      <c r="T12" s="2">
        <v>10</v>
      </c>
      <c r="U12" s="2">
        <f t="shared" si="1"/>
        <v>232</v>
      </c>
      <c r="V12" s="2">
        <f t="shared" si="2"/>
        <v>93</v>
      </c>
      <c r="W12" s="2">
        <f t="shared" si="3"/>
        <v>232</v>
      </c>
      <c r="X12" s="2">
        <v>0.01</v>
      </c>
      <c r="Y12" s="2">
        <f t="shared" si="4"/>
        <v>2.32</v>
      </c>
      <c r="Z12" s="2">
        <v>0.1</v>
      </c>
      <c r="AA12" s="2">
        <f t="shared" si="12"/>
        <v>2.42</v>
      </c>
      <c r="AB12" s="2">
        <v>1</v>
      </c>
      <c r="AC12" s="2">
        <v>40</v>
      </c>
      <c r="AD12" s="2">
        <v>30</v>
      </c>
      <c r="AE12" s="2">
        <f t="shared" si="5"/>
        <v>10</v>
      </c>
      <c r="AF12" s="2">
        <v>-1</v>
      </c>
      <c r="AG12" s="2">
        <f t="shared" si="6"/>
        <v>1.1680000000000001</v>
      </c>
      <c r="AH12" s="2">
        <v>0</v>
      </c>
      <c r="AI12" s="2">
        <f t="shared" si="7"/>
        <v>1.1680000000000001</v>
      </c>
      <c r="AJ12" s="2">
        <f t="shared" si="8"/>
        <v>35.040000000000006</v>
      </c>
      <c r="AK12" s="2">
        <f t="shared" si="9"/>
        <v>8</v>
      </c>
      <c r="AL12" s="2">
        <f t="shared" si="10"/>
        <v>18</v>
      </c>
    </row>
    <row r="13" spans="1:38" ht="33">
      <c r="A13" s="2">
        <v>5</v>
      </c>
      <c r="B13" s="2">
        <v>2.51</v>
      </c>
      <c r="C13" s="2">
        <v>502</v>
      </c>
      <c r="D13" s="2">
        <v>4</v>
      </c>
      <c r="E13" s="4" t="s">
        <v>29</v>
      </c>
      <c r="F13" s="2">
        <v>4</v>
      </c>
      <c r="G13" s="2">
        <v>4</v>
      </c>
      <c r="H13" s="2">
        <v>2012</v>
      </c>
      <c r="I13" s="2">
        <v>85</v>
      </c>
      <c r="J13" s="2">
        <v>2</v>
      </c>
      <c r="K13" s="2">
        <v>22105</v>
      </c>
      <c r="L13" s="3" t="s">
        <v>28</v>
      </c>
      <c r="M13" s="3">
        <v>2.878</v>
      </c>
      <c r="N13" s="1" t="s">
        <v>27</v>
      </c>
      <c r="O13" s="2">
        <v>1</v>
      </c>
      <c r="P13" s="2">
        <v>1</v>
      </c>
      <c r="Q13" s="2">
        <v>1000</v>
      </c>
      <c r="R13" s="2">
        <f t="shared" si="11"/>
        <v>2878</v>
      </c>
      <c r="S13" s="2">
        <f t="shared" si="0"/>
        <v>1146</v>
      </c>
      <c r="T13" s="2">
        <v>10</v>
      </c>
      <c r="U13" s="2">
        <f t="shared" si="1"/>
        <v>286</v>
      </c>
      <c r="V13" s="2">
        <f t="shared" si="2"/>
        <v>114</v>
      </c>
      <c r="W13" s="2">
        <f t="shared" si="3"/>
        <v>286</v>
      </c>
      <c r="X13" s="2">
        <v>0.01</v>
      </c>
      <c r="Y13" s="2">
        <f t="shared" si="4"/>
        <v>2.86</v>
      </c>
      <c r="Z13" s="2">
        <v>0.1</v>
      </c>
      <c r="AA13" s="2">
        <f t="shared" si="12"/>
        <v>2.96</v>
      </c>
      <c r="AB13" s="2">
        <v>1</v>
      </c>
      <c r="AC13" s="2">
        <v>40</v>
      </c>
      <c r="AD13" s="2">
        <v>30</v>
      </c>
      <c r="AE13" s="2">
        <f t="shared" si="5"/>
        <v>10</v>
      </c>
      <c r="AF13" s="2">
        <v>-1</v>
      </c>
      <c r="AG13" s="2">
        <f t="shared" si="6"/>
        <v>1.8780000000000001</v>
      </c>
      <c r="AH13" s="2">
        <v>0</v>
      </c>
      <c r="AI13" s="2">
        <f t="shared" si="7"/>
        <v>1.8780000000000001</v>
      </c>
      <c r="AJ13" s="2">
        <f t="shared" si="8"/>
        <v>56.34</v>
      </c>
      <c r="AK13" s="2">
        <f t="shared" si="9"/>
        <v>14</v>
      </c>
      <c r="AL13" s="2">
        <f t="shared" si="10"/>
        <v>24</v>
      </c>
    </row>
    <row r="14" spans="1:38" ht="33">
      <c r="A14" s="2">
        <v>5</v>
      </c>
      <c r="B14" s="2">
        <v>2.51</v>
      </c>
      <c r="C14" s="2">
        <v>502</v>
      </c>
      <c r="D14" s="2">
        <v>4</v>
      </c>
      <c r="E14" s="4" t="s">
        <v>30</v>
      </c>
      <c r="F14" s="2">
        <v>4</v>
      </c>
      <c r="G14" s="2">
        <v>4</v>
      </c>
      <c r="H14" s="2">
        <v>2012</v>
      </c>
      <c r="I14" s="2">
        <v>85</v>
      </c>
      <c r="J14" s="2">
        <v>2</v>
      </c>
      <c r="K14" s="2">
        <v>22105</v>
      </c>
      <c r="L14" s="3" t="s">
        <v>28</v>
      </c>
      <c r="M14" s="3">
        <v>2.878</v>
      </c>
      <c r="N14" s="1" t="s">
        <v>27</v>
      </c>
      <c r="O14" s="2">
        <v>0</v>
      </c>
      <c r="P14" s="2">
        <v>1</v>
      </c>
      <c r="Q14" s="2">
        <v>1000</v>
      </c>
      <c r="R14" s="2">
        <f t="shared" si="11"/>
        <v>2878</v>
      </c>
      <c r="S14" s="2">
        <f t="shared" si="0"/>
        <v>1146</v>
      </c>
      <c r="T14" s="2">
        <v>10</v>
      </c>
      <c r="U14" s="2">
        <f t="shared" si="1"/>
        <v>286</v>
      </c>
      <c r="V14" s="2">
        <f t="shared" si="2"/>
        <v>114</v>
      </c>
      <c r="W14" s="2">
        <f t="shared" si="3"/>
        <v>286</v>
      </c>
      <c r="X14" s="2">
        <v>0.01</v>
      </c>
      <c r="Y14" s="2">
        <f t="shared" si="4"/>
        <v>2.86</v>
      </c>
      <c r="Z14" s="2">
        <v>0.1</v>
      </c>
      <c r="AA14" s="2">
        <f t="shared" si="12"/>
        <v>2.96</v>
      </c>
      <c r="AB14" s="2">
        <v>1</v>
      </c>
      <c r="AC14" s="2">
        <v>40</v>
      </c>
      <c r="AD14" s="2">
        <v>30</v>
      </c>
      <c r="AE14" s="2">
        <f t="shared" si="5"/>
        <v>10</v>
      </c>
      <c r="AF14" s="2">
        <v>-1</v>
      </c>
      <c r="AG14" s="2">
        <f t="shared" si="6"/>
        <v>1.8780000000000001</v>
      </c>
      <c r="AH14" s="2">
        <v>0</v>
      </c>
      <c r="AI14" s="2">
        <f t="shared" si="7"/>
        <v>1.8780000000000001</v>
      </c>
      <c r="AJ14" s="2">
        <f t="shared" si="8"/>
        <v>56.34</v>
      </c>
      <c r="AK14" s="2">
        <f t="shared" si="9"/>
        <v>14</v>
      </c>
      <c r="AL14" s="2">
        <f t="shared" si="10"/>
        <v>24</v>
      </c>
    </row>
    <row r="15" spans="1:38" ht="33">
      <c r="A15" s="2">
        <v>5</v>
      </c>
      <c r="B15" s="2">
        <v>2.51</v>
      </c>
      <c r="C15" s="2">
        <v>502</v>
      </c>
      <c r="D15" s="2">
        <v>4</v>
      </c>
      <c r="E15" s="4" t="s">
        <v>31</v>
      </c>
      <c r="F15" s="2">
        <v>4</v>
      </c>
      <c r="G15" s="2">
        <v>4</v>
      </c>
      <c r="H15" s="2">
        <v>2012</v>
      </c>
      <c r="I15" s="2">
        <v>85</v>
      </c>
      <c r="J15" s="2">
        <v>2</v>
      </c>
      <c r="K15" s="2">
        <v>22105</v>
      </c>
      <c r="L15" s="3" t="s">
        <v>28</v>
      </c>
      <c r="M15" s="3">
        <v>2.878</v>
      </c>
      <c r="N15" s="1" t="s">
        <v>27</v>
      </c>
      <c r="O15" s="2">
        <v>0</v>
      </c>
      <c r="P15" s="2">
        <v>1</v>
      </c>
      <c r="Q15" s="2">
        <v>1000</v>
      </c>
      <c r="R15" s="2">
        <f t="shared" si="11"/>
        <v>2878</v>
      </c>
      <c r="S15" s="2">
        <f t="shared" si="0"/>
        <v>1146</v>
      </c>
      <c r="T15" s="2">
        <v>10</v>
      </c>
      <c r="U15" s="2">
        <f t="shared" si="1"/>
        <v>286</v>
      </c>
      <c r="V15" s="2">
        <f t="shared" si="2"/>
        <v>114</v>
      </c>
      <c r="W15" s="2">
        <f t="shared" si="3"/>
        <v>286</v>
      </c>
      <c r="X15" s="2">
        <v>0.01</v>
      </c>
      <c r="Y15" s="2">
        <f t="shared" si="4"/>
        <v>2.86</v>
      </c>
      <c r="Z15" s="2">
        <v>0.1</v>
      </c>
      <c r="AA15" s="2">
        <f t="shared" si="12"/>
        <v>2.96</v>
      </c>
      <c r="AB15" s="2">
        <v>1</v>
      </c>
      <c r="AC15" s="2">
        <v>40</v>
      </c>
      <c r="AD15" s="2">
        <v>30</v>
      </c>
      <c r="AE15" s="2">
        <f t="shared" si="5"/>
        <v>10</v>
      </c>
      <c r="AF15" s="2">
        <v>-1</v>
      </c>
      <c r="AG15" s="2">
        <f t="shared" si="6"/>
        <v>1.8780000000000001</v>
      </c>
      <c r="AH15" s="2">
        <v>0</v>
      </c>
      <c r="AI15" s="2">
        <f t="shared" si="7"/>
        <v>1.8780000000000001</v>
      </c>
      <c r="AJ15" s="2">
        <f t="shared" si="8"/>
        <v>56.34</v>
      </c>
      <c r="AK15" s="2">
        <f t="shared" si="9"/>
        <v>14</v>
      </c>
      <c r="AL15" s="2">
        <f t="shared" si="10"/>
        <v>24</v>
      </c>
    </row>
    <row r="16" spans="1:38" ht="33">
      <c r="A16" s="2">
        <v>5</v>
      </c>
      <c r="B16" s="2">
        <v>2.51</v>
      </c>
      <c r="C16" s="13">
        <v>502</v>
      </c>
      <c r="D16" s="13">
        <v>4</v>
      </c>
      <c r="E16" s="4" t="s">
        <v>32</v>
      </c>
      <c r="F16" s="2">
        <v>4</v>
      </c>
      <c r="G16" s="2">
        <v>4</v>
      </c>
      <c r="H16" s="2">
        <v>2012</v>
      </c>
      <c r="I16" s="2">
        <v>85</v>
      </c>
      <c r="J16" s="2">
        <v>2</v>
      </c>
      <c r="K16" s="2">
        <v>22105</v>
      </c>
      <c r="L16" s="3" t="s">
        <v>28</v>
      </c>
      <c r="M16" s="3">
        <v>2.878</v>
      </c>
      <c r="N16" s="1" t="s">
        <v>27</v>
      </c>
      <c r="O16" s="2">
        <v>0</v>
      </c>
      <c r="P16" s="2">
        <v>1</v>
      </c>
      <c r="Q16" s="2">
        <v>1000</v>
      </c>
      <c r="R16" s="2">
        <f t="shared" si="11"/>
        <v>2878</v>
      </c>
      <c r="S16" s="2">
        <f t="shared" si="0"/>
        <v>1146</v>
      </c>
      <c r="T16" s="2">
        <v>10</v>
      </c>
      <c r="U16" s="2">
        <f t="shared" si="1"/>
        <v>286</v>
      </c>
      <c r="V16" s="2">
        <f t="shared" si="2"/>
        <v>114</v>
      </c>
      <c r="W16" s="2">
        <f t="shared" si="3"/>
        <v>286</v>
      </c>
      <c r="X16" s="2">
        <v>0.01</v>
      </c>
      <c r="Y16" s="2">
        <f t="shared" si="4"/>
        <v>2.86</v>
      </c>
      <c r="Z16" s="2">
        <v>0.1</v>
      </c>
      <c r="AA16" s="2">
        <f t="shared" si="12"/>
        <v>2.96</v>
      </c>
      <c r="AB16" s="2">
        <v>1</v>
      </c>
      <c r="AC16" s="2">
        <v>40</v>
      </c>
      <c r="AD16" s="2">
        <v>30</v>
      </c>
      <c r="AE16" s="2">
        <f t="shared" si="5"/>
        <v>10</v>
      </c>
      <c r="AF16" s="2">
        <v>-1</v>
      </c>
      <c r="AG16" s="2">
        <f t="shared" si="6"/>
        <v>1.8780000000000001</v>
      </c>
      <c r="AH16" s="2">
        <v>0</v>
      </c>
      <c r="AI16" s="2">
        <f t="shared" si="7"/>
        <v>1.8780000000000001</v>
      </c>
      <c r="AJ16" s="2">
        <f t="shared" si="8"/>
        <v>56.34</v>
      </c>
      <c r="AK16" s="2">
        <f t="shared" si="9"/>
        <v>14</v>
      </c>
      <c r="AL16" s="2">
        <f t="shared" si="10"/>
        <v>24</v>
      </c>
    </row>
    <row r="17" spans="1:38" ht="33">
      <c r="A17" s="7">
        <v>5</v>
      </c>
      <c r="B17" s="7">
        <v>2.51</v>
      </c>
      <c r="C17" s="12">
        <v>502</v>
      </c>
      <c r="D17" s="12">
        <v>5</v>
      </c>
      <c r="E17" s="8" t="s">
        <v>29</v>
      </c>
      <c r="F17" s="7">
        <v>4</v>
      </c>
      <c r="G17" s="7">
        <v>4</v>
      </c>
      <c r="H17" s="7">
        <v>2013</v>
      </c>
      <c r="I17" s="7">
        <v>39</v>
      </c>
      <c r="J17" s="7">
        <v>1</v>
      </c>
      <c r="K17" s="7" t="s">
        <v>36</v>
      </c>
      <c r="L17" s="9" t="s">
        <v>37</v>
      </c>
      <c r="M17" s="9">
        <v>0.73</v>
      </c>
      <c r="N17" s="10" t="s">
        <v>33</v>
      </c>
      <c r="O17" s="2">
        <v>1</v>
      </c>
      <c r="P17" s="2">
        <v>1</v>
      </c>
      <c r="Q17" s="2">
        <v>1000</v>
      </c>
      <c r="R17" s="2">
        <f t="shared" si="11"/>
        <v>730</v>
      </c>
      <c r="S17" s="2">
        <f t="shared" si="0"/>
        <v>290</v>
      </c>
      <c r="T17" s="2">
        <v>10</v>
      </c>
      <c r="U17" s="2">
        <f t="shared" si="1"/>
        <v>72</v>
      </c>
      <c r="V17" s="2">
        <f t="shared" si="2"/>
        <v>29</v>
      </c>
      <c r="W17" s="2">
        <f t="shared" si="3"/>
        <v>72</v>
      </c>
      <c r="X17" s="2">
        <v>0.01</v>
      </c>
      <c r="Y17" s="2">
        <f t="shared" si="4"/>
        <v>0.72</v>
      </c>
      <c r="Z17" s="2">
        <v>0.1</v>
      </c>
      <c r="AA17" s="2">
        <f t="shared" si="12"/>
        <v>0.82</v>
      </c>
      <c r="AB17" s="2">
        <v>1</v>
      </c>
      <c r="AC17" s="2">
        <v>40</v>
      </c>
      <c r="AD17" s="2">
        <v>30</v>
      </c>
      <c r="AE17" s="2">
        <f t="shared" si="5"/>
        <v>10</v>
      </c>
      <c r="AF17" s="2">
        <v>-1</v>
      </c>
      <c r="AG17" s="2">
        <f t="shared" si="6"/>
        <v>-0.27</v>
      </c>
      <c r="AH17" s="2">
        <v>0</v>
      </c>
      <c r="AI17" s="2">
        <f t="shared" si="7"/>
        <v>0</v>
      </c>
      <c r="AJ17" s="2">
        <f t="shared" si="8"/>
        <v>0</v>
      </c>
      <c r="AK17" s="2">
        <f t="shared" si="9"/>
        <v>0</v>
      </c>
      <c r="AL17" s="2">
        <f t="shared" si="10"/>
        <v>10</v>
      </c>
    </row>
    <row r="18" spans="1:38" ht="33">
      <c r="A18" s="7">
        <v>5</v>
      </c>
      <c r="B18" s="7">
        <v>2.51</v>
      </c>
      <c r="C18" s="12">
        <v>502</v>
      </c>
      <c r="D18" s="12">
        <v>5</v>
      </c>
      <c r="E18" s="8" t="s">
        <v>32</v>
      </c>
      <c r="F18" s="7">
        <v>4</v>
      </c>
      <c r="G18" s="7">
        <v>4</v>
      </c>
      <c r="H18" s="7">
        <v>2013</v>
      </c>
      <c r="I18" s="7">
        <v>39</v>
      </c>
      <c r="J18" s="7">
        <v>1</v>
      </c>
      <c r="K18" s="7" t="s">
        <v>36</v>
      </c>
      <c r="L18" s="9" t="s">
        <v>37</v>
      </c>
      <c r="M18" s="9">
        <v>0.73</v>
      </c>
      <c r="N18" s="10" t="s">
        <v>33</v>
      </c>
      <c r="O18" s="2">
        <v>0</v>
      </c>
      <c r="P18" s="2">
        <v>1</v>
      </c>
      <c r="Q18" s="2">
        <v>1000</v>
      </c>
      <c r="R18" s="2">
        <f t="shared" si="11"/>
        <v>730</v>
      </c>
      <c r="S18" s="2">
        <f t="shared" si="0"/>
        <v>290</v>
      </c>
      <c r="T18" s="2">
        <v>10</v>
      </c>
      <c r="U18" s="2">
        <f t="shared" si="1"/>
        <v>72</v>
      </c>
      <c r="V18" s="2">
        <f t="shared" si="2"/>
        <v>29</v>
      </c>
      <c r="W18" s="2">
        <f t="shared" si="3"/>
        <v>72</v>
      </c>
      <c r="X18" s="2">
        <v>0.01</v>
      </c>
      <c r="Y18" s="2">
        <f t="shared" si="4"/>
        <v>0.72</v>
      </c>
      <c r="Z18" s="2">
        <v>0.1</v>
      </c>
      <c r="AA18" s="2">
        <f t="shared" si="12"/>
        <v>0.82</v>
      </c>
      <c r="AB18" s="2">
        <v>1</v>
      </c>
      <c r="AC18" s="2">
        <v>40</v>
      </c>
      <c r="AD18" s="2">
        <v>30</v>
      </c>
      <c r="AE18" s="2">
        <f t="shared" si="5"/>
        <v>10</v>
      </c>
      <c r="AF18" s="2">
        <v>-1</v>
      </c>
      <c r="AG18" s="2">
        <f t="shared" si="6"/>
        <v>-0.27</v>
      </c>
      <c r="AH18" s="2">
        <v>0</v>
      </c>
      <c r="AI18" s="2">
        <f t="shared" si="7"/>
        <v>0</v>
      </c>
      <c r="AJ18" s="2">
        <f t="shared" si="8"/>
        <v>0</v>
      </c>
      <c r="AK18" s="2">
        <f t="shared" si="9"/>
        <v>0</v>
      </c>
      <c r="AL18" s="2">
        <f t="shared" si="10"/>
        <v>10</v>
      </c>
    </row>
    <row r="19" spans="1:38" ht="33">
      <c r="A19" s="7">
        <v>5</v>
      </c>
      <c r="B19" s="7">
        <v>2.51</v>
      </c>
      <c r="C19" s="12">
        <v>502</v>
      </c>
      <c r="D19" s="12">
        <v>5</v>
      </c>
      <c r="E19" s="8" t="s">
        <v>34</v>
      </c>
      <c r="F19" s="7">
        <v>4</v>
      </c>
      <c r="G19" s="7">
        <v>4</v>
      </c>
      <c r="H19" s="7">
        <v>2013</v>
      </c>
      <c r="I19" s="7">
        <v>39</v>
      </c>
      <c r="J19" s="7">
        <v>1</v>
      </c>
      <c r="K19" s="7" t="s">
        <v>36</v>
      </c>
      <c r="L19" s="9" t="s">
        <v>37</v>
      </c>
      <c r="M19" s="9">
        <v>0.73</v>
      </c>
      <c r="N19" s="10" t="s">
        <v>33</v>
      </c>
      <c r="O19" s="2">
        <v>0</v>
      </c>
      <c r="P19" s="2">
        <v>1</v>
      </c>
      <c r="Q19" s="2">
        <v>1000</v>
      </c>
      <c r="R19" s="2">
        <f t="shared" si="11"/>
        <v>730</v>
      </c>
      <c r="S19" s="2">
        <f t="shared" si="0"/>
        <v>290</v>
      </c>
      <c r="T19" s="2">
        <v>10</v>
      </c>
      <c r="U19" s="2">
        <f t="shared" si="1"/>
        <v>72</v>
      </c>
      <c r="V19" s="2">
        <f t="shared" si="2"/>
        <v>29</v>
      </c>
      <c r="W19" s="2">
        <f t="shared" si="3"/>
        <v>72</v>
      </c>
      <c r="X19" s="2">
        <v>0.01</v>
      </c>
      <c r="Y19" s="2">
        <f t="shared" si="4"/>
        <v>0.72</v>
      </c>
      <c r="Z19" s="2">
        <v>0.1</v>
      </c>
      <c r="AA19" s="2">
        <f t="shared" si="12"/>
        <v>0.82</v>
      </c>
      <c r="AB19" s="2">
        <v>1</v>
      </c>
      <c r="AC19" s="2">
        <v>40</v>
      </c>
      <c r="AD19" s="2">
        <v>30</v>
      </c>
      <c r="AE19" s="2">
        <f t="shared" si="5"/>
        <v>10</v>
      </c>
      <c r="AF19" s="2">
        <v>-1</v>
      </c>
      <c r="AG19" s="2">
        <f t="shared" si="6"/>
        <v>-0.27</v>
      </c>
      <c r="AH19" s="2">
        <v>0</v>
      </c>
      <c r="AI19" s="2">
        <f t="shared" si="7"/>
        <v>0</v>
      </c>
      <c r="AJ19" s="2">
        <f t="shared" si="8"/>
        <v>0</v>
      </c>
      <c r="AK19" s="2">
        <f t="shared" si="9"/>
        <v>0</v>
      </c>
      <c r="AL19" s="2">
        <f t="shared" si="10"/>
        <v>10</v>
      </c>
    </row>
    <row r="20" spans="1:38" ht="33">
      <c r="A20" s="7">
        <v>5</v>
      </c>
      <c r="B20" s="7">
        <v>2.51</v>
      </c>
      <c r="C20" s="12">
        <v>502</v>
      </c>
      <c r="D20" s="12">
        <v>5</v>
      </c>
      <c r="E20" s="8" t="s">
        <v>35</v>
      </c>
      <c r="F20" s="7">
        <v>4</v>
      </c>
      <c r="G20" s="7">
        <v>4</v>
      </c>
      <c r="H20" s="7">
        <v>2013</v>
      </c>
      <c r="I20" s="7">
        <v>39</v>
      </c>
      <c r="J20" s="7">
        <v>1</v>
      </c>
      <c r="K20" s="7" t="s">
        <v>36</v>
      </c>
      <c r="L20" s="9" t="s">
        <v>37</v>
      </c>
      <c r="M20" s="9">
        <v>0.73</v>
      </c>
      <c r="N20" s="10" t="s">
        <v>33</v>
      </c>
      <c r="O20" s="2">
        <v>0</v>
      </c>
      <c r="P20" s="2">
        <v>1</v>
      </c>
      <c r="Q20" s="2">
        <v>1000</v>
      </c>
      <c r="R20" s="2">
        <f t="shared" si="11"/>
        <v>730</v>
      </c>
      <c r="S20" s="2">
        <f t="shared" si="0"/>
        <v>290</v>
      </c>
      <c r="T20" s="2">
        <v>10</v>
      </c>
      <c r="U20" s="2">
        <f t="shared" si="1"/>
        <v>72</v>
      </c>
      <c r="V20" s="2">
        <f t="shared" si="2"/>
        <v>29</v>
      </c>
      <c r="W20" s="2">
        <f t="shared" si="3"/>
        <v>72</v>
      </c>
      <c r="X20" s="2">
        <v>0.01</v>
      </c>
      <c r="Y20" s="2">
        <f t="shared" si="4"/>
        <v>0.72</v>
      </c>
      <c r="Z20" s="2">
        <v>0.1</v>
      </c>
      <c r="AA20" s="2">
        <f t="shared" si="12"/>
        <v>0.82</v>
      </c>
      <c r="AB20" s="2">
        <v>1</v>
      </c>
      <c r="AC20" s="2">
        <v>40</v>
      </c>
      <c r="AD20" s="2">
        <v>30</v>
      </c>
      <c r="AE20" s="2">
        <f t="shared" si="5"/>
        <v>10</v>
      </c>
      <c r="AF20" s="2">
        <v>-1</v>
      </c>
      <c r="AG20" s="2">
        <f t="shared" si="6"/>
        <v>-0.27</v>
      </c>
      <c r="AH20" s="2">
        <v>0</v>
      </c>
      <c r="AI20" s="2">
        <f t="shared" si="7"/>
        <v>0</v>
      </c>
      <c r="AJ20" s="2">
        <f t="shared" si="8"/>
        <v>0</v>
      </c>
      <c r="AK20" s="2">
        <f t="shared" si="9"/>
        <v>0</v>
      </c>
      <c r="AL20" s="2">
        <f t="shared" si="10"/>
        <v>10</v>
      </c>
    </row>
    <row r="21" spans="1:38" ht="33">
      <c r="A21" s="7">
        <v>4</v>
      </c>
      <c r="B21" s="7">
        <v>2.33</v>
      </c>
      <c r="C21" s="14">
        <v>409</v>
      </c>
      <c r="D21" s="14">
        <v>6</v>
      </c>
      <c r="E21" s="8" t="s">
        <v>39</v>
      </c>
      <c r="F21" s="7">
        <v>3</v>
      </c>
      <c r="G21" s="7">
        <v>2</v>
      </c>
      <c r="H21" s="7">
        <v>2013</v>
      </c>
      <c r="I21" s="7">
        <v>59</v>
      </c>
      <c r="J21" s="7">
        <v>1</v>
      </c>
      <c r="K21" s="7" t="s">
        <v>40</v>
      </c>
      <c r="L21" s="9" t="s">
        <v>41</v>
      </c>
      <c r="M21" s="9">
        <v>0.7</v>
      </c>
      <c r="N21" s="10" t="s">
        <v>38</v>
      </c>
      <c r="O21" s="2">
        <v>0</v>
      </c>
      <c r="P21" s="2">
        <v>1</v>
      </c>
      <c r="Q21" s="2">
        <v>1000</v>
      </c>
      <c r="R21" s="2">
        <f t="shared" si="11"/>
        <v>700</v>
      </c>
      <c r="S21" s="2">
        <f t="shared" si="0"/>
        <v>300</v>
      </c>
      <c r="T21" s="2">
        <v>10</v>
      </c>
      <c r="U21" s="2">
        <f t="shared" si="1"/>
        <v>100</v>
      </c>
      <c r="V21" s="2">
        <f t="shared" si="2"/>
        <v>30</v>
      </c>
      <c r="W21" s="2">
        <f t="shared" si="3"/>
        <v>100</v>
      </c>
      <c r="X21" s="2">
        <v>0.01</v>
      </c>
      <c r="Y21" s="2">
        <f t="shared" si="4"/>
        <v>1</v>
      </c>
      <c r="Z21" s="2">
        <v>0.1</v>
      </c>
      <c r="AA21" s="2">
        <f t="shared" si="12"/>
        <v>1.1</v>
      </c>
      <c r="AB21" s="2">
        <v>1</v>
      </c>
      <c r="AC21" s="2">
        <v>40</v>
      </c>
      <c r="AD21" s="2">
        <v>30</v>
      </c>
      <c r="AE21" s="2">
        <f t="shared" si="5"/>
        <v>20</v>
      </c>
      <c r="AF21" s="2">
        <v>-1</v>
      </c>
      <c r="AG21" s="2">
        <f t="shared" si="6"/>
        <v>-0.30000000000000004</v>
      </c>
      <c r="AH21" s="2">
        <v>0</v>
      </c>
      <c r="AI21" s="2">
        <f t="shared" si="7"/>
        <v>0</v>
      </c>
      <c r="AJ21" s="2">
        <f t="shared" si="8"/>
        <v>0</v>
      </c>
      <c r="AK21" s="2">
        <f t="shared" si="9"/>
        <v>0</v>
      </c>
      <c r="AL21" s="2">
        <f t="shared" si="10"/>
        <v>20</v>
      </c>
    </row>
  </sheetData>
  <sheetProtection/>
  <hyperlinks>
    <hyperlink ref="N3" r:id="rId1" display="http://apps.webofknowledge.com/full_record.do?product=WOS&amp;search_mode=GeneralSearch&amp;qid=1&amp;SID=Y2Nb25kd@HJgCB795mj&amp;page=1&amp;doc=7&amp;cacheurlFromRightClick=no"/>
    <hyperlink ref="N4" r:id="rId2" display="http://apps.webofknowledge.com/full_record.do?product=WOS&amp;search_mode=GeneralSearch&amp;qid=1&amp;SID=Y2Nb25kd@HJgCB795mj&amp;page=1&amp;doc=7&amp;cacheurlFromRightClick=no"/>
    <hyperlink ref="N5" r:id="rId3" display="http://apps.webofknowledge.com/full_record.do?product=WOS&amp;search_mode=GeneralSearch&amp;qid=1&amp;SID=Y2Nb25kd@HJgCB795mj&amp;page=1&amp;doc=6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2013-09-21T09:47:33Z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