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4105" windowHeight="11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'Лист1'!$A$1:$W$22</definedName>
  </definedNames>
  <calcPr fullCalcOnLoad="1"/>
</workbook>
</file>

<file path=xl/sharedStrings.xml><?xml version="1.0" encoding="utf-8"?>
<sst xmlns="http://schemas.openxmlformats.org/spreadsheetml/2006/main" count="93" uniqueCount="69">
  <si>
    <t>Кутырёв В.А.</t>
  </si>
  <si>
    <t>О ЧЕМ БЫЛ «ДИАЛОГ МИРОВОЗЗРЕНИЙ»?</t>
  </si>
  <si>
    <t>239-247</t>
  </si>
  <si>
    <t>Философия хозяйства</t>
  </si>
  <si>
    <t>ФИО</t>
  </si>
  <si>
    <t>Год</t>
  </si>
  <si>
    <t>Том</t>
  </si>
  <si>
    <t>Номер</t>
  </si>
  <si>
    <t>Журнал/Изд-во</t>
  </si>
  <si>
    <t>МЕЗОСКОПИЧЕСКИЕ СОСТОЯНИЯ В ГРАФЕНЕ, НАХОДЯЩЕМСЯ В МАГНИТНОМ ПОЛЕ: КОЛЛАПС И ВОЗРОЖДЕНИЕ ВОЛНОВЫХ ПАКЕТОВ</t>
  </si>
  <si>
    <t>Демиховский В.Я.</t>
  </si>
  <si>
    <t>Тележников А.В.</t>
  </si>
  <si>
    <t>Фролова Е.В.</t>
  </si>
  <si>
    <t>Кравец Н.А.</t>
  </si>
  <si>
    <t>Стр</t>
  </si>
  <si>
    <t>026-036</t>
  </si>
  <si>
    <t>Физика низких температур</t>
  </si>
  <si>
    <t>«АРХЕТИПИЧЕСКАЯ ИМПЕРИЯ» В КОНТЕКСТЕ СОВРЕМЕННОГО ИМПЕРИАЛИЗМА N. MORLEY. ROMAN EMPIRE: ROOTS OF IMPERIALISM. LONDON–NEW YORK: PLUTO PRESS, 2010. X, 160 P</t>
  </si>
  <si>
    <t>Махлаюк А.В.</t>
  </si>
  <si>
    <t>222-231</t>
  </si>
  <si>
    <t>Вестник древней истории</t>
  </si>
  <si>
    <t>ДИНАМИКА ИСТЕЧЕНИЯ КРОВИ ПРИ ВЕНЕПУНКЦИИ И ОЦЕНКА ВЯЗКОСТИ ПО ВАРИАЦИЯМ ДАВЛЕНИЯ И ПОТОКА</t>
  </si>
  <si>
    <t>Гурбатов С.Н.</t>
  </si>
  <si>
    <t>Акустический журнал</t>
  </si>
  <si>
    <t>Число соавторов</t>
  </si>
  <si>
    <t>Импакт-оценка</t>
  </si>
  <si>
    <t>ИФ РИНЦ 2011</t>
  </si>
  <si>
    <t>СИНТЕЗ И ИССЛЕДОВАНИЕ ОРТОВАНАДАТА УРАНИЛА СОСТАВА (UO2)3(VO4)2 · 4H2O</t>
  </si>
  <si>
    <t>Черноруков Н.Г.</t>
  </si>
  <si>
    <t>Нипрук О.В.</t>
  </si>
  <si>
    <t>Князев А.В.</t>
  </si>
  <si>
    <t>Еремина А.А.</t>
  </si>
  <si>
    <t>Журнал неорганической химии</t>
  </si>
  <si>
    <t>ДВУХТОЧЕЧНАЯ КРАЕВАЯ ЗАДАЧА ДЛЯ ГИРОСКОПИЧЕСКИХ СИСТЕМ В НЕКОТОРЫХ ЛОРЕНЦЕВЫХ МНОГООБРАЗИЯХ</t>
  </si>
  <si>
    <t>Яковлев Е.И.</t>
  </si>
  <si>
    <t>60-69</t>
  </si>
  <si>
    <t>Известия высших учебных заведений. Математика</t>
  </si>
  <si>
    <t>96-106</t>
  </si>
  <si>
    <t>Философия и культура</t>
  </si>
  <si>
    <t>СПОСОБСТВУЕТ ЛИ КОГНИТИЗАЦИЯ МИРА ВЫЖИВАНИЮ ЧЕЛОВЕЧЕСТВА?</t>
  </si>
  <si>
    <r>
      <t>ТЕРМОДИНАМИКА КАРБОСИЛАНЦИКЛОСИЛОКСАНОВЫХ ДЕНДРИМЕРОВ G-3(D</t>
    </r>
    <r>
      <rPr>
        <b/>
        <vertAlign val="subscript"/>
        <sz val="9"/>
        <color indexed="8"/>
        <rFont val="Calibri"/>
        <family val="2"/>
      </rPr>
      <t>4</t>
    </r>
    <r>
      <rPr>
        <b/>
        <sz val="9"/>
        <color indexed="8"/>
        <rFont val="Calibri"/>
        <family val="2"/>
      </rPr>
      <t>) И G-6(D</t>
    </r>
    <r>
      <rPr>
        <b/>
        <vertAlign val="subscript"/>
        <sz val="9"/>
        <color indexed="8"/>
        <rFont val="Calibri"/>
        <family val="2"/>
      </rPr>
      <t>4</t>
    </r>
    <r>
      <rPr>
        <b/>
        <sz val="9"/>
        <color indexed="8"/>
        <rFont val="Calibri"/>
        <family val="2"/>
      </rPr>
      <t>)</t>
    </r>
    <r>
      <rPr>
        <sz val="9"/>
        <color indexed="8"/>
        <rFont val="Calibri"/>
        <family val="2"/>
      </rPr>
      <t xml:space="preserve"> </t>
    </r>
  </si>
  <si>
    <t>Смирнова Н.Н.</t>
  </si>
  <si>
    <t>Маркин А.В.</t>
  </si>
  <si>
    <t>Журнал физической химии</t>
  </si>
  <si>
    <t xml:space="preserve">Самосудова Я.С. </t>
  </si>
  <si>
    <t>Научная активность учёных ННГУ по данным РИНЦ</t>
  </si>
  <si>
    <t>Балуев Д.Г.</t>
  </si>
  <si>
    <t>604-616</t>
  </si>
  <si>
    <t xml:space="preserve">Образовательные технологии и общество </t>
  </si>
  <si>
    <r>
      <t>ПОЛИТИЧЕСКАЯ РОЛЬ СОЦИАЛЬНЫХ МЕДИА КАК ПОЛЕ НАУЧНОГО ИССЛЕДОВАНИЯ</t>
    </r>
    <r>
      <rPr>
        <sz val="9"/>
        <color indexed="8"/>
        <rFont val="Calibri"/>
        <family val="2"/>
      </rPr>
      <t xml:space="preserve"> </t>
    </r>
  </si>
  <si>
    <t>Пухнаревич Д.А.</t>
  </si>
  <si>
    <t>128-135</t>
  </si>
  <si>
    <t>1_1</t>
  </si>
  <si>
    <r>
      <t>ЗООБЕНТОС НИЖНЕГО ТЕЧЕНИЯ РЕКИ ОКИ</t>
    </r>
    <r>
      <rPr>
        <sz val="9"/>
        <color indexed="8"/>
        <rFont val="Calibri"/>
        <family val="2"/>
      </rPr>
      <t xml:space="preserve"> </t>
    </r>
  </si>
  <si>
    <t>Вестник Нижегородского университета им. Н.И. Лобачевского</t>
  </si>
  <si>
    <t>ПУТИ ПОВЫШЕНИЯ СТРАТЕГИЧЕСКОЙ УСТОЙЧИВОСТИ ПРОМЫШЛЕННЫХ ПРЕДПРИЯТИ</t>
  </si>
  <si>
    <t>Ягунова Н.А.</t>
  </si>
  <si>
    <t>269-276</t>
  </si>
  <si>
    <t>Попова Е.А.</t>
  </si>
  <si>
    <t>299-301</t>
  </si>
  <si>
    <r>
      <t>ЭВОЛЮЦИЯ КАТЕГОРИИ ШИКАНА</t>
    </r>
    <r>
      <rPr>
        <sz val="9"/>
        <color indexed="8"/>
        <rFont val="Calibri"/>
        <family val="2"/>
      </rPr>
      <t xml:space="preserve"> </t>
    </r>
  </si>
  <si>
    <t>ИФ     фак-та</t>
  </si>
  <si>
    <t>Код   фак-та</t>
  </si>
  <si>
    <t>Код кафедры</t>
  </si>
  <si>
    <t>Название публикации</t>
  </si>
  <si>
    <t>Порог</t>
  </si>
  <si>
    <t>Масштаб 1</t>
  </si>
  <si>
    <t>Масштаб 2</t>
  </si>
  <si>
    <t>Авт. балл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</si>
</sst>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8"/>
      <name val="Tahoma"/>
      <family val="2"/>
    </font>
    <font>
      <sz val="8"/>
      <color indexed="8"/>
      <name val="Tahoma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62"/>
      <name val="Calibri"/>
      <family val="2"/>
    </font>
    <font>
      <i/>
      <sz val="9"/>
      <color indexed="1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8F"/>
      <name val="Tahoma"/>
      <family val="2"/>
    </font>
    <font>
      <sz val="8"/>
      <color theme="1"/>
      <name val="Tahoma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3" tint="0.39998000860214233"/>
      <name val="Calibri"/>
      <family val="2"/>
    </font>
    <font>
      <i/>
      <sz val="9"/>
      <color rgb="FF00008F"/>
      <name val="Tahoma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wrapText="1"/>
    </xf>
    <xf numFmtId="0" fontId="50" fillId="5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6" borderId="10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ibrary.ru/item.asp?id=18952624" TargetMode="External" /><Relationship Id="rId2" Type="http://schemas.openxmlformats.org/officeDocument/2006/relationships/hyperlink" Target="http://elibrary.ru/item.asp?id=18894925" TargetMode="External" /><Relationship Id="rId3" Type="http://schemas.openxmlformats.org/officeDocument/2006/relationships/hyperlink" Target="http://elibrary.ru/item.asp?id=18952624" TargetMode="External" /><Relationship Id="rId4" Type="http://schemas.openxmlformats.org/officeDocument/2006/relationships/hyperlink" Target="http://elibrary.ru/item.asp?id=18952624" TargetMode="External" /><Relationship Id="rId5" Type="http://schemas.openxmlformats.org/officeDocument/2006/relationships/hyperlink" Target="http://elibrary.ru/item.asp?id=18952624" TargetMode="External" /><Relationship Id="rId6" Type="http://schemas.openxmlformats.org/officeDocument/2006/relationships/hyperlink" Target="http://elibrary.ru/item.asp?id=18918164" TargetMode="External" /><Relationship Id="rId7" Type="http://schemas.openxmlformats.org/officeDocument/2006/relationships/hyperlink" Target="http://elibrary.ru/item.asp?id=18447253" TargetMode="External" /><Relationship Id="rId8" Type="http://schemas.openxmlformats.org/officeDocument/2006/relationships/hyperlink" Target="http://elibrary.ru/item.asp?id=18951059" TargetMode="External" /><Relationship Id="rId9" Type="http://schemas.openxmlformats.org/officeDocument/2006/relationships/hyperlink" Target="http://elibrary.ru/item.asp?id=18951059" TargetMode="External" /><Relationship Id="rId10" Type="http://schemas.openxmlformats.org/officeDocument/2006/relationships/hyperlink" Target="http://elibrary.ru/item.asp?id=18951059" TargetMode="External" /><Relationship Id="rId11" Type="http://schemas.openxmlformats.org/officeDocument/2006/relationships/hyperlink" Target="http://elibrary.ru/item.asp?id=18951059" TargetMode="External" /><Relationship Id="rId12" Type="http://schemas.openxmlformats.org/officeDocument/2006/relationships/hyperlink" Target="http://elibrary.ru/item.asp?id=18823971" TargetMode="External" /><Relationship Id="rId13" Type="http://schemas.openxmlformats.org/officeDocument/2006/relationships/hyperlink" Target="http://elibrary.ru/contents.asp?issueid=1108723" TargetMode="External" /><Relationship Id="rId14" Type="http://schemas.openxmlformats.org/officeDocument/2006/relationships/hyperlink" Target="http://elibrary.ru/contents.asp?issueid=1108723" TargetMode="External" /><Relationship Id="rId15" Type="http://schemas.openxmlformats.org/officeDocument/2006/relationships/hyperlink" Target="http://elibrary.ru/contents.asp?issueid=1108723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view="pageBreakPreview" zoomScaleSheetLayoutView="100" workbookViewId="0" topLeftCell="A1">
      <selection activeCell="M22" sqref="M22:W22"/>
    </sheetView>
  </sheetViews>
  <sheetFormatPr defaultColWidth="9.140625" defaultRowHeight="15"/>
  <cols>
    <col min="3" max="3" width="9.8515625" style="0" customWidth="1"/>
    <col min="4" max="4" width="13.7109375" style="0" customWidth="1"/>
    <col min="5" max="5" width="11.7109375" style="0" customWidth="1"/>
    <col min="10" max="10" width="20.00390625" style="0" customWidth="1"/>
    <col min="12" max="12" width="36.57421875" style="0" customWidth="1"/>
    <col min="13" max="13" width="5.140625" style="0" customWidth="1"/>
    <col min="14" max="18" width="5.28125" style="0" customWidth="1"/>
    <col min="19" max="19" width="4.28125" style="0" customWidth="1"/>
    <col min="20" max="20" width="5.140625" style="0" customWidth="1"/>
    <col min="21" max="21" width="5.28125" style="0" customWidth="1"/>
    <col min="22" max="22" width="5.421875" style="0" customWidth="1"/>
    <col min="23" max="23" width="11.421875" style="0" customWidth="1"/>
  </cols>
  <sheetData>
    <row r="1" spans="6:10" ht="18.75">
      <c r="F1" s="18" t="s">
        <v>45</v>
      </c>
      <c r="G1" s="17"/>
      <c r="H1" s="17"/>
      <c r="I1" s="17"/>
      <c r="J1" s="17"/>
    </row>
    <row r="2" spans="1:23" ht="45">
      <c r="A2" s="7" t="s">
        <v>62</v>
      </c>
      <c r="B2" s="25" t="s">
        <v>61</v>
      </c>
      <c r="C2" s="7" t="s">
        <v>63</v>
      </c>
      <c r="D2" s="6" t="s">
        <v>4</v>
      </c>
      <c r="E2" s="7" t="s">
        <v>24</v>
      </c>
      <c r="F2" s="6" t="s">
        <v>5</v>
      </c>
      <c r="G2" s="6" t="s">
        <v>6</v>
      </c>
      <c r="H2" s="6" t="s">
        <v>7</v>
      </c>
      <c r="I2" s="6" t="s">
        <v>14</v>
      </c>
      <c r="J2" s="6" t="s">
        <v>8</v>
      </c>
      <c r="K2" s="7" t="s">
        <v>26</v>
      </c>
      <c r="L2" s="6" t="s">
        <v>64</v>
      </c>
      <c r="M2" s="31" t="s">
        <v>66</v>
      </c>
      <c r="N2" s="26"/>
      <c r="O2" s="25"/>
      <c r="P2" s="29" t="s">
        <v>65</v>
      </c>
      <c r="Q2" s="30"/>
      <c r="R2" s="30"/>
      <c r="S2" s="27"/>
      <c r="T2" s="31" t="s">
        <v>67</v>
      </c>
      <c r="U2" s="28"/>
      <c r="V2" s="31" t="s">
        <v>68</v>
      </c>
      <c r="W2" s="16" t="s">
        <v>25</v>
      </c>
    </row>
    <row r="3" spans="1:23" ht="22.5">
      <c r="A3" s="2">
        <v>14</v>
      </c>
      <c r="B3" s="2">
        <v>1.3</v>
      </c>
      <c r="C3" s="2">
        <v>1403</v>
      </c>
      <c r="D3" s="19" t="s">
        <v>0</v>
      </c>
      <c r="E3" s="2">
        <v>1</v>
      </c>
      <c r="F3" s="2">
        <v>2013</v>
      </c>
      <c r="G3" s="2"/>
      <c r="H3" s="2">
        <v>1</v>
      </c>
      <c r="I3" s="2" t="s">
        <v>37</v>
      </c>
      <c r="J3" s="3" t="s">
        <v>38</v>
      </c>
      <c r="K3" s="4">
        <v>0</v>
      </c>
      <c r="L3" s="1" t="s">
        <v>39</v>
      </c>
      <c r="M3" s="2">
        <v>1000</v>
      </c>
      <c r="N3" s="2">
        <f aca="true" t="shared" si="0" ref="N3:N22">PRODUCT(K3,M3)</f>
        <v>0</v>
      </c>
      <c r="O3" s="2">
        <f aca="true" t="shared" si="1" ref="O3:O22">_XLL.ЧАСТНОЕ(N3,B3)</f>
        <v>0</v>
      </c>
      <c r="P3" s="2">
        <v>10</v>
      </c>
      <c r="Q3" s="2">
        <f aca="true" t="shared" si="2" ref="Q3:Q22">_XLL.ЧАСТНОЕ(O3,E3)</f>
        <v>0</v>
      </c>
      <c r="R3" s="2">
        <f aca="true" t="shared" si="3" ref="R3:R22">_XLL.ЧАСТНОЕ(O3,P3)</f>
        <v>0</v>
      </c>
      <c r="S3" s="2">
        <f aca="true" t="shared" si="4" ref="S3:S22">IF(E3&lt;11,Q3,R3)</f>
        <v>0</v>
      </c>
      <c r="T3" s="9">
        <v>0.01</v>
      </c>
      <c r="U3" s="9">
        <f>PRODUCT(S3,T3)</f>
        <v>0</v>
      </c>
      <c r="V3" s="9">
        <v>0.1</v>
      </c>
      <c r="W3" s="9">
        <f aca="true" t="shared" si="5" ref="W3:W22">SUM(U3,V3)</f>
        <v>0.1</v>
      </c>
    </row>
    <row r="4" spans="1:23" ht="15">
      <c r="A4" s="2">
        <v>14</v>
      </c>
      <c r="B4" s="2">
        <v>1.3</v>
      </c>
      <c r="C4" s="2">
        <v>1403</v>
      </c>
      <c r="D4" s="19" t="s">
        <v>0</v>
      </c>
      <c r="E4" s="2">
        <v>1</v>
      </c>
      <c r="F4" s="2">
        <v>2013</v>
      </c>
      <c r="G4" s="2"/>
      <c r="H4" s="2">
        <v>1</v>
      </c>
      <c r="I4" s="2" t="s">
        <v>2</v>
      </c>
      <c r="J4" s="3" t="s">
        <v>3</v>
      </c>
      <c r="K4" s="4">
        <v>0.091</v>
      </c>
      <c r="L4" s="1" t="s">
        <v>1</v>
      </c>
      <c r="M4" s="2">
        <v>1000</v>
      </c>
      <c r="N4" s="2">
        <f aca="true" t="shared" si="6" ref="N4:N10">PRODUCT(K4,M4)</f>
        <v>91</v>
      </c>
      <c r="O4" s="2">
        <f aca="true" t="shared" si="7" ref="O4:O10">_XLL.ЧАСТНОЕ(N4,B4)</f>
        <v>70</v>
      </c>
      <c r="P4" s="2">
        <v>10</v>
      </c>
      <c r="Q4" s="2">
        <f aca="true" t="shared" si="8" ref="Q4:Q10">_XLL.ЧАСТНОЕ(O4,E4)</f>
        <v>70</v>
      </c>
      <c r="R4" s="2">
        <f aca="true" t="shared" si="9" ref="R4:R10">_XLL.ЧАСТНОЕ(O4,P4)</f>
        <v>7</v>
      </c>
      <c r="S4" s="2">
        <f aca="true" t="shared" si="10" ref="S4:S10">IF(E4&lt;11,Q4,R4)</f>
        <v>70</v>
      </c>
      <c r="T4" s="9">
        <v>0.01</v>
      </c>
      <c r="U4" s="9">
        <f aca="true" t="shared" si="11" ref="U4:U10">PRODUCT(S4,T4)</f>
        <v>0.7000000000000001</v>
      </c>
      <c r="V4" s="9">
        <v>0.1</v>
      </c>
      <c r="W4" s="9">
        <f aca="true" t="shared" si="12" ref="W4:W10">SUM(U4,V4)</f>
        <v>0.8</v>
      </c>
    </row>
    <row r="5" spans="1:23" ht="25.5" customHeight="1">
      <c r="A5" s="2">
        <v>17</v>
      </c>
      <c r="B5" s="2">
        <v>0.82</v>
      </c>
      <c r="C5" s="2">
        <v>1705</v>
      </c>
      <c r="D5" s="19" t="s">
        <v>46</v>
      </c>
      <c r="E5" s="2">
        <v>1</v>
      </c>
      <c r="F5" s="2">
        <v>2013</v>
      </c>
      <c r="G5" s="2">
        <v>16</v>
      </c>
      <c r="H5" s="2">
        <v>2</v>
      </c>
      <c r="I5" s="2" t="s">
        <v>47</v>
      </c>
      <c r="J5" s="3" t="s">
        <v>48</v>
      </c>
      <c r="K5" s="4">
        <v>0.239</v>
      </c>
      <c r="L5" s="1" t="s">
        <v>49</v>
      </c>
      <c r="M5" s="2">
        <v>1000</v>
      </c>
      <c r="N5" s="2">
        <f t="shared" si="6"/>
        <v>239</v>
      </c>
      <c r="O5" s="2">
        <f t="shared" si="7"/>
        <v>291</v>
      </c>
      <c r="P5" s="2">
        <v>10</v>
      </c>
      <c r="Q5" s="2">
        <f t="shared" si="8"/>
        <v>291</v>
      </c>
      <c r="R5" s="2">
        <f t="shared" si="9"/>
        <v>29</v>
      </c>
      <c r="S5" s="2">
        <f t="shared" si="10"/>
        <v>291</v>
      </c>
      <c r="T5" s="9">
        <v>0.01</v>
      </c>
      <c r="U5" s="9">
        <f t="shared" si="11"/>
        <v>2.91</v>
      </c>
      <c r="V5" s="9">
        <v>0.1</v>
      </c>
      <c r="W5" s="9">
        <f t="shared" si="12"/>
        <v>3.0100000000000002</v>
      </c>
    </row>
    <row r="6" spans="1:23" ht="35.25" customHeight="1">
      <c r="A6" s="2">
        <v>1</v>
      </c>
      <c r="B6" s="2">
        <v>3.23</v>
      </c>
      <c r="C6" s="2">
        <v>102</v>
      </c>
      <c r="D6" s="19" t="s">
        <v>50</v>
      </c>
      <c r="E6" s="2">
        <v>1</v>
      </c>
      <c r="F6" s="2">
        <v>2013</v>
      </c>
      <c r="G6" s="2"/>
      <c r="H6" s="24" t="s">
        <v>52</v>
      </c>
      <c r="I6" s="2" t="s">
        <v>51</v>
      </c>
      <c r="J6" s="3" t="s">
        <v>54</v>
      </c>
      <c r="K6" s="4">
        <v>0.092</v>
      </c>
      <c r="L6" s="1" t="s">
        <v>53</v>
      </c>
      <c r="M6" s="2">
        <v>1000</v>
      </c>
      <c r="N6" s="2">
        <f t="shared" si="6"/>
        <v>92</v>
      </c>
      <c r="O6" s="2">
        <f t="shared" si="7"/>
        <v>28</v>
      </c>
      <c r="P6" s="2">
        <v>10</v>
      </c>
      <c r="Q6" s="2">
        <f t="shared" si="8"/>
        <v>28</v>
      </c>
      <c r="R6" s="2">
        <f t="shared" si="9"/>
        <v>2</v>
      </c>
      <c r="S6" s="2">
        <f t="shared" si="10"/>
        <v>28</v>
      </c>
      <c r="T6" s="9">
        <v>0.01</v>
      </c>
      <c r="U6" s="9">
        <f t="shared" si="11"/>
        <v>0.28</v>
      </c>
      <c r="V6" s="9">
        <v>0.1</v>
      </c>
      <c r="W6" s="9">
        <f t="shared" si="12"/>
        <v>0.38</v>
      </c>
    </row>
    <row r="7" spans="1:23" ht="35.25" customHeight="1">
      <c r="A7" s="2">
        <v>7</v>
      </c>
      <c r="B7" s="2">
        <v>1.38</v>
      </c>
      <c r="C7" s="2">
        <v>703</v>
      </c>
      <c r="D7" s="19" t="s">
        <v>56</v>
      </c>
      <c r="E7" s="2">
        <v>1</v>
      </c>
      <c r="F7" s="2">
        <v>2013</v>
      </c>
      <c r="G7" s="2"/>
      <c r="H7" s="24" t="s">
        <v>52</v>
      </c>
      <c r="I7" s="2" t="s">
        <v>57</v>
      </c>
      <c r="J7" s="3" t="s">
        <v>54</v>
      </c>
      <c r="K7" s="4">
        <v>0.092</v>
      </c>
      <c r="L7" s="1" t="s">
        <v>55</v>
      </c>
      <c r="M7" s="2">
        <v>1000</v>
      </c>
      <c r="N7" s="2">
        <f t="shared" si="6"/>
        <v>92</v>
      </c>
      <c r="O7" s="2">
        <f t="shared" si="7"/>
        <v>66</v>
      </c>
      <c r="P7" s="2">
        <v>10</v>
      </c>
      <c r="Q7" s="2">
        <f t="shared" si="8"/>
        <v>66</v>
      </c>
      <c r="R7" s="2">
        <f t="shared" si="9"/>
        <v>6</v>
      </c>
      <c r="S7" s="2">
        <f t="shared" si="10"/>
        <v>66</v>
      </c>
      <c r="T7" s="9">
        <v>0.01</v>
      </c>
      <c r="U7" s="9">
        <f t="shared" si="11"/>
        <v>0.66</v>
      </c>
      <c r="V7" s="9">
        <v>0.1</v>
      </c>
      <c r="W7" s="9">
        <f t="shared" si="12"/>
        <v>0.76</v>
      </c>
    </row>
    <row r="8" spans="1:23" ht="35.25" customHeight="1">
      <c r="A8" s="2">
        <v>11</v>
      </c>
      <c r="B8" s="2">
        <v>1.06</v>
      </c>
      <c r="C8" s="2">
        <v>101</v>
      </c>
      <c r="D8" s="19" t="s">
        <v>58</v>
      </c>
      <c r="E8" s="2">
        <v>1</v>
      </c>
      <c r="F8" s="2">
        <v>2013</v>
      </c>
      <c r="G8" s="2"/>
      <c r="H8" s="24" t="s">
        <v>52</v>
      </c>
      <c r="I8" s="2" t="s">
        <v>59</v>
      </c>
      <c r="J8" s="3" t="s">
        <v>54</v>
      </c>
      <c r="K8" s="4">
        <v>0.092</v>
      </c>
      <c r="L8" s="1" t="s">
        <v>60</v>
      </c>
      <c r="M8" s="2">
        <v>1000</v>
      </c>
      <c r="N8" s="2">
        <f t="shared" si="6"/>
        <v>92</v>
      </c>
      <c r="O8" s="2">
        <f t="shared" si="7"/>
        <v>86</v>
      </c>
      <c r="P8" s="2">
        <v>10</v>
      </c>
      <c r="Q8" s="2">
        <f t="shared" si="8"/>
        <v>86</v>
      </c>
      <c r="R8" s="2">
        <f t="shared" si="9"/>
        <v>8</v>
      </c>
      <c r="S8" s="2">
        <f t="shared" si="10"/>
        <v>86</v>
      </c>
      <c r="T8" s="9">
        <v>0.01</v>
      </c>
      <c r="U8" s="9">
        <f t="shared" si="11"/>
        <v>0.86</v>
      </c>
      <c r="V8" s="9">
        <v>0.1</v>
      </c>
      <c r="W8" s="9">
        <f t="shared" si="12"/>
        <v>0.96</v>
      </c>
    </row>
    <row r="9" spans="1:23" ht="47.25" customHeight="1">
      <c r="A9" s="10">
        <v>5</v>
      </c>
      <c r="B9" s="10">
        <v>2.51</v>
      </c>
      <c r="C9" s="10">
        <v>502</v>
      </c>
      <c r="D9" s="20" t="s">
        <v>10</v>
      </c>
      <c r="E9" s="10">
        <v>4</v>
      </c>
      <c r="F9" s="10">
        <v>2013</v>
      </c>
      <c r="G9" s="10">
        <v>39</v>
      </c>
      <c r="H9" s="10">
        <v>1</v>
      </c>
      <c r="I9" s="10" t="s">
        <v>15</v>
      </c>
      <c r="J9" s="11" t="s">
        <v>16</v>
      </c>
      <c r="K9" s="11">
        <v>0.072</v>
      </c>
      <c r="L9" s="12" t="s">
        <v>9</v>
      </c>
      <c r="M9" s="2">
        <v>1000</v>
      </c>
      <c r="N9" s="2">
        <f t="shared" si="6"/>
        <v>72</v>
      </c>
      <c r="O9" s="2">
        <f t="shared" si="7"/>
        <v>28</v>
      </c>
      <c r="P9" s="2">
        <v>10</v>
      </c>
      <c r="Q9" s="2">
        <f t="shared" si="8"/>
        <v>7</v>
      </c>
      <c r="R9" s="2">
        <f t="shared" si="9"/>
        <v>2</v>
      </c>
      <c r="S9" s="2">
        <f t="shared" si="10"/>
        <v>7</v>
      </c>
      <c r="T9" s="9">
        <v>0.01</v>
      </c>
      <c r="U9" s="9">
        <f t="shared" si="11"/>
        <v>0.07</v>
      </c>
      <c r="V9" s="9">
        <v>0.1</v>
      </c>
      <c r="W9" s="9">
        <f t="shared" si="12"/>
        <v>0.17</v>
      </c>
    </row>
    <row r="10" spans="1:23" ht="43.5">
      <c r="A10" s="10">
        <v>5</v>
      </c>
      <c r="B10" s="10">
        <v>2.51</v>
      </c>
      <c r="C10" s="10">
        <v>502</v>
      </c>
      <c r="D10" s="20" t="s">
        <v>11</v>
      </c>
      <c r="E10" s="10">
        <v>4</v>
      </c>
      <c r="F10" s="10">
        <v>2013</v>
      </c>
      <c r="G10" s="10">
        <v>39</v>
      </c>
      <c r="H10" s="10">
        <v>1</v>
      </c>
      <c r="I10" s="10" t="s">
        <v>15</v>
      </c>
      <c r="J10" s="11" t="s">
        <v>16</v>
      </c>
      <c r="K10" s="11">
        <v>0.072</v>
      </c>
      <c r="L10" s="12" t="s">
        <v>9</v>
      </c>
      <c r="M10" s="2">
        <v>1000</v>
      </c>
      <c r="N10" s="2">
        <f t="shared" si="6"/>
        <v>72</v>
      </c>
      <c r="O10" s="2">
        <f t="shared" si="7"/>
        <v>28</v>
      </c>
      <c r="P10" s="2">
        <v>10</v>
      </c>
      <c r="Q10" s="2">
        <f t="shared" si="8"/>
        <v>7</v>
      </c>
      <c r="R10" s="2">
        <f t="shared" si="9"/>
        <v>2</v>
      </c>
      <c r="S10" s="2">
        <f t="shared" si="10"/>
        <v>7</v>
      </c>
      <c r="T10" s="9">
        <v>0.01</v>
      </c>
      <c r="U10" s="9">
        <f t="shared" si="11"/>
        <v>0.07</v>
      </c>
      <c r="V10" s="9">
        <v>0.1</v>
      </c>
      <c r="W10" s="9">
        <f t="shared" si="12"/>
        <v>0.17</v>
      </c>
    </row>
    <row r="11" spans="1:23" ht="43.5">
      <c r="A11" s="10">
        <v>5</v>
      </c>
      <c r="B11" s="10">
        <v>2.51</v>
      </c>
      <c r="C11" s="10">
        <v>502</v>
      </c>
      <c r="D11" s="20" t="s">
        <v>12</v>
      </c>
      <c r="E11" s="10">
        <v>4</v>
      </c>
      <c r="F11" s="10">
        <v>2013</v>
      </c>
      <c r="G11" s="10">
        <v>39</v>
      </c>
      <c r="H11" s="10">
        <v>1</v>
      </c>
      <c r="I11" s="10" t="s">
        <v>15</v>
      </c>
      <c r="J11" s="11" t="s">
        <v>16</v>
      </c>
      <c r="K11" s="11">
        <v>0.072</v>
      </c>
      <c r="L11" s="12" t="s">
        <v>9</v>
      </c>
      <c r="M11" s="2">
        <v>1000</v>
      </c>
      <c r="N11" s="2">
        <f aca="true" t="shared" si="13" ref="N11:N22">PRODUCT(K11,M11)</f>
        <v>72</v>
      </c>
      <c r="O11" s="2">
        <f aca="true" t="shared" si="14" ref="O11:O22">_XLL.ЧАСТНОЕ(N11,B11)</f>
        <v>28</v>
      </c>
      <c r="P11" s="2">
        <v>10</v>
      </c>
      <c r="Q11" s="2">
        <f aca="true" t="shared" si="15" ref="Q11:Q22">_XLL.ЧАСТНОЕ(O11,E11)</f>
        <v>7</v>
      </c>
      <c r="R11" s="2">
        <f aca="true" t="shared" si="16" ref="R11:R22">_XLL.ЧАСТНОЕ(O11,P11)</f>
        <v>2</v>
      </c>
      <c r="S11" s="2">
        <f aca="true" t="shared" si="17" ref="S11:S22">IF(E11&lt;11,Q11,R11)</f>
        <v>7</v>
      </c>
      <c r="T11" s="9">
        <v>0.01</v>
      </c>
      <c r="U11" s="9">
        <f aca="true" t="shared" si="18" ref="U11:U22">PRODUCT(S11,T11)</f>
        <v>0.07</v>
      </c>
      <c r="V11" s="9">
        <v>0.1</v>
      </c>
      <c r="W11" s="9">
        <f aca="true" t="shared" si="19" ref="W11:W22">SUM(U11,V11)</f>
        <v>0.17</v>
      </c>
    </row>
    <row r="12" spans="1:23" ht="43.5">
      <c r="A12" s="10">
        <v>5</v>
      </c>
      <c r="B12" s="10">
        <v>2.51</v>
      </c>
      <c r="C12" s="10">
        <v>502</v>
      </c>
      <c r="D12" s="20" t="s">
        <v>13</v>
      </c>
      <c r="E12" s="10">
        <v>4</v>
      </c>
      <c r="F12" s="10">
        <v>2013</v>
      </c>
      <c r="G12" s="10">
        <v>39</v>
      </c>
      <c r="H12" s="10">
        <v>1</v>
      </c>
      <c r="I12" s="10" t="s">
        <v>15</v>
      </c>
      <c r="J12" s="11" t="s">
        <v>16</v>
      </c>
      <c r="K12" s="11">
        <v>0.072</v>
      </c>
      <c r="L12" s="12" t="s">
        <v>9</v>
      </c>
      <c r="M12" s="2">
        <v>1000</v>
      </c>
      <c r="N12" s="2">
        <f t="shared" si="13"/>
        <v>72</v>
      </c>
      <c r="O12" s="2">
        <f t="shared" si="14"/>
        <v>28</v>
      </c>
      <c r="P12" s="2">
        <v>10</v>
      </c>
      <c r="Q12" s="2">
        <f t="shared" si="15"/>
        <v>7</v>
      </c>
      <c r="R12" s="2">
        <f t="shared" si="16"/>
        <v>2</v>
      </c>
      <c r="S12" s="2">
        <f t="shared" si="17"/>
        <v>7</v>
      </c>
      <c r="T12" s="9">
        <v>0.01</v>
      </c>
      <c r="U12" s="9">
        <f t="shared" si="18"/>
        <v>0.07</v>
      </c>
      <c r="V12" s="9">
        <v>0.1</v>
      </c>
      <c r="W12" s="9">
        <f t="shared" si="19"/>
        <v>0.17</v>
      </c>
    </row>
    <row r="13" spans="1:23" ht="54">
      <c r="A13" s="2">
        <v>3</v>
      </c>
      <c r="B13" s="2">
        <v>0.47</v>
      </c>
      <c r="C13" s="2">
        <v>301</v>
      </c>
      <c r="D13" s="21" t="s">
        <v>18</v>
      </c>
      <c r="E13" s="2">
        <v>1</v>
      </c>
      <c r="F13" s="2">
        <v>2013</v>
      </c>
      <c r="G13" s="2"/>
      <c r="H13" s="2">
        <v>1</v>
      </c>
      <c r="I13" s="2" t="s">
        <v>19</v>
      </c>
      <c r="J13" s="3" t="s">
        <v>20</v>
      </c>
      <c r="K13" s="3">
        <v>0.073</v>
      </c>
      <c r="L13" s="1" t="s">
        <v>17</v>
      </c>
      <c r="M13" s="2">
        <v>1000</v>
      </c>
      <c r="N13" s="2">
        <f t="shared" si="13"/>
        <v>73</v>
      </c>
      <c r="O13" s="2">
        <f t="shared" si="14"/>
        <v>155</v>
      </c>
      <c r="P13" s="2">
        <v>10</v>
      </c>
      <c r="Q13" s="2">
        <f t="shared" si="15"/>
        <v>155</v>
      </c>
      <c r="R13" s="2">
        <f t="shared" si="16"/>
        <v>15</v>
      </c>
      <c r="S13" s="2">
        <f t="shared" si="17"/>
        <v>155</v>
      </c>
      <c r="T13" s="9">
        <v>0.01</v>
      </c>
      <c r="U13" s="9">
        <f t="shared" si="18"/>
        <v>1.55</v>
      </c>
      <c r="V13" s="9">
        <v>0.1</v>
      </c>
      <c r="W13" s="9">
        <f t="shared" si="19"/>
        <v>1.6500000000000001</v>
      </c>
    </row>
    <row r="14" spans="1:23" ht="33">
      <c r="A14" s="10">
        <v>4</v>
      </c>
      <c r="B14" s="10">
        <v>2.33</v>
      </c>
      <c r="C14" s="10">
        <v>409</v>
      </c>
      <c r="D14" s="22" t="s">
        <v>22</v>
      </c>
      <c r="E14" s="10">
        <v>3</v>
      </c>
      <c r="F14" s="10">
        <v>2013</v>
      </c>
      <c r="G14" s="10">
        <v>59</v>
      </c>
      <c r="H14" s="10">
        <v>1</v>
      </c>
      <c r="I14" s="10">
        <v>115</v>
      </c>
      <c r="J14" s="11" t="s">
        <v>23</v>
      </c>
      <c r="K14" s="11">
        <v>0</v>
      </c>
      <c r="L14" s="12" t="s">
        <v>21</v>
      </c>
      <c r="M14" s="2">
        <v>1000</v>
      </c>
      <c r="N14" s="2">
        <f t="shared" si="13"/>
        <v>0</v>
      </c>
      <c r="O14" s="2">
        <f t="shared" si="14"/>
        <v>0</v>
      </c>
      <c r="P14" s="2">
        <v>10</v>
      </c>
      <c r="Q14" s="2">
        <f t="shared" si="15"/>
        <v>0</v>
      </c>
      <c r="R14" s="2">
        <f t="shared" si="16"/>
        <v>0</v>
      </c>
      <c r="S14" s="2">
        <f t="shared" si="17"/>
        <v>0</v>
      </c>
      <c r="T14" s="9">
        <v>0.01</v>
      </c>
      <c r="U14" s="9">
        <f t="shared" si="18"/>
        <v>0</v>
      </c>
      <c r="V14" s="9">
        <v>0.1</v>
      </c>
      <c r="W14" s="9">
        <f t="shared" si="19"/>
        <v>0.1</v>
      </c>
    </row>
    <row r="15" spans="1:23" ht="22.5">
      <c r="A15" s="2">
        <v>2</v>
      </c>
      <c r="B15" s="2">
        <v>2.95</v>
      </c>
      <c r="C15" s="2">
        <v>207</v>
      </c>
      <c r="D15" s="21" t="s">
        <v>28</v>
      </c>
      <c r="E15" s="2">
        <v>4</v>
      </c>
      <c r="F15" s="2">
        <v>2013</v>
      </c>
      <c r="G15" s="2">
        <v>58</v>
      </c>
      <c r="H15" s="2">
        <v>5</v>
      </c>
      <c r="I15" s="2">
        <v>578</v>
      </c>
      <c r="J15" s="3" t="s">
        <v>32</v>
      </c>
      <c r="K15" s="3">
        <v>0.365</v>
      </c>
      <c r="L15" s="1" t="s">
        <v>27</v>
      </c>
      <c r="M15" s="2">
        <v>1000</v>
      </c>
      <c r="N15" s="2">
        <f t="shared" si="13"/>
        <v>365</v>
      </c>
      <c r="O15" s="2">
        <f t="shared" si="14"/>
        <v>123</v>
      </c>
      <c r="P15" s="2">
        <v>10</v>
      </c>
      <c r="Q15" s="2">
        <f t="shared" si="15"/>
        <v>30</v>
      </c>
      <c r="R15" s="2">
        <f t="shared" si="16"/>
        <v>12</v>
      </c>
      <c r="S15" s="2">
        <f t="shared" si="17"/>
        <v>30</v>
      </c>
      <c r="T15" s="9">
        <v>0.01</v>
      </c>
      <c r="U15" s="9">
        <f t="shared" si="18"/>
        <v>0.3</v>
      </c>
      <c r="V15" s="9">
        <v>0.1</v>
      </c>
      <c r="W15" s="9">
        <f t="shared" si="19"/>
        <v>0.4</v>
      </c>
    </row>
    <row r="16" spans="1:23" ht="22.5">
      <c r="A16" s="2">
        <v>2</v>
      </c>
      <c r="B16" s="2">
        <v>2.95</v>
      </c>
      <c r="C16" s="2">
        <v>207</v>
      </c>
      <c r="D16" s="21" t="s">
        <v>29</v>
      </c>
      <c r="E16" s="2">
        <v>4</v>
      </c>
      <c r="F16" s="2">
        <v>2013</v>
      </c>
      <c r="G16" s="2">
        <v>58</v>
      </c>
      <c r="H16" s="2">
        <v>5</v>
      </c>
      <c r="I16" s="2">
        <v>578</v>
      </c>
      <c r="J16" s="3" t="s">
        <v>32</v>
      </c>
      <c r="K16" s="3">
        <v>0.365</v>
      </c>
      <c r="L16" s="1" t="s">
        <v>27</v>
      </c>
      <c r="M16" s="2">
        <v>1000</v>
      </c>
      <c r="N16" s="2">
        <f t="shared" si="13"/>
        <v>365</v>
      </c>
      <c r="O16" s="2">
        <f t="shared" si="14"/>
        <v>123</v>
      </c>
      <c r="P16" s="2">
        <v>10</v>
      </c>
      <c r="Q16" s="2">
        <f t="shared" si="15"/>
        <v>30</v>
      </c>
      <c r="R16" s="2">
        <f t="shared" si="16"/>
        <v>12</v>
      </c>
      <c r="S16" s="2">
        <f t="shared" si="17"/>
        <v>30</v>
      </c>
      <c r="T16" s="9">
        <v>0.01</v>
      </c>
      <c r="U16" s="9">
        <f t="shared" si="18"/>
        <v>0.3</v>
      </c>
      <c r="V16" s="9">
        <v>0.1</v>
      </c>
      <c r="W16" s="9">
        <f t="shared" si="19"/>
        <v>0.4</v>
      </c>
    </row>
    <row r="17" spans="1:23" ht="22.5">
      <c r="A17" s="2">
        <v>2</v>
      </c>
      <c r="B17" s="2">
        <v>2.95</v>
      </c>
      <c r="C17" s="2">
        <v>207</v>
      </c>
      <c r="D17" s="21" t="s">
        <v>30</v>
      </c>
      <c r="E17" s="2">
        <v>4</v>
      </c>
      <c r="F17" s="2">
        <v>2013</v>
      </c>
      <c r="G17" s="2">
        <v>58</v>
      </c>
      <c r="H17" s="2">
        <v>5</v>
      </c>
      <c r="I17" s="2">
        <v>578</v>
      </c>
      <c r="J17" s="3" t="s">
        <v>32</v>
      </c>
      <c r="K17" s="3">
        <v>0.365</v>
      </c>
      <c r="L17" s="1" t="s">
        <v>27</v>
      </c>
      <c r="M17" s="2">
        <v>1000</v>
      </c>
      <c r="N17" s="2">
        <f t="shared" si="13"/>
        <v>365</v>
      </c>
      <c r="O17" s="2">
        <f t="shared" si="14"/>
        <v>123</v>
      </c>
      <c r="P17" s="2">
        <v>10</v>
      </c>
      <c r="Q17" s="2">
        <f t="shared" si="15"/>
        <v>30</v>
      </c>
      <c r="R17" s="2">
        <f t="shared" si="16"/>
        <v>12</v>
      </c>
      <c r="S17" s="2">
        <f t="shared" si="17"/>
        <v>30</v>
      </c>
      <c r="T17" s="9">
        <v>0.01</v>
      </c>
      <c r="U17" s="9">
        <f t="shared" si="18"/>
        <v>0.3</v>
      </c>
      <c r="V17" s="9">
        <v>0.1</v>
      </c>
      <c r="W17" s="9">
        <f t="shared" si="19"/>
        <v>0.4</v>
      </c>
    </row>
    <row r="18" spans="1:23" ht="22.5">
      <c r="A18" s="2">
        <v>2</v>
      </c>
      <c r="B18" s="2">
        <v>2.95</v>
      </c>
      <c r="C18" s="2">
        <v>207</v>
      </c>
      <c r="D18" s="21" t="s">
        <v>31</v>
      </c>
      <c r="E18" s="2">
        <v>4</v>
      </c>
      <c r="F18" s="2">
        <v>2013</v>
      </c>
      <c r="G18" s="2">
        <v>58</v>
      </c>
      <c r="H18" s="2">
        <v>5</v>
      </c>
      <c r="I18" s="2">
        <v>578</v>
      </c>
      <c r="J18" s="3" t="s">
        <v>32</v>
      </c>
      <c r="K18" s="3">
        <v>0.365</v>
      </c>
      <c r="L18" s="1" t="s">
        <v>27</v>
      </c>
      <c r="M18" s="2">
        <v>1000</v>
      </c>
      <c r="N18" s="2">
        <f t="shared" si="13"/>
        <v>365</v>
      </c>
      <c r="O18" s="2">
        <f t="shared" si="14"/>
        <v>123</v>
      </c>
      <c r="P18" s="2">
        <v>10</v>
      </c>
      <c r="Q18" s="2">
        <f t="shared" si="15"/>
        <v>30</v>
      </c>
      <c r="R18" s="2">
        <f t="shared" si="16"/>
        <v>12</v>
      </c>
      <c r="S18" s="2">
        <f t="shared" si="17"/>
        <v>30</v>
      </c>
      <c r="T18" s="9">
        <v>0.01</v>
      </c>
      <c r="U18" s="9">
        <f t="shared" si="18"/>
        <v>0.3</v>
      </c>
      <c r="V18" s="9">
        <v>0.1</v>
      </c>
      <c r="W18" s="9">
        <f t="shared" si="19"/>
        <v>0.4</v>
      </c>
    </row>
    <row r="19" spans="1:23" ht="33">
      <c r="A19" s="13">
        <v>6</v>
      </c>
      <c r="B19" s="13">
        <v>1.28</v>
      </c>
      <c r="C19" s="13">
        <v>606</v>
      </c>
      <c r="D19" s="23" t="s">
        <v>34</v>
      </c>
      <c r="E19" s="5">
        <v>1</v>
      </c>
      <c r="F19" s="5">
        <v>2013</v>
      </c>
      <c r="H19" s="5">
        <v>6</v>
      </c>
      <c r="I19" s="13" t="s">
        <v>35</v>
      </c>
      <c r="J19" s="14" t="s">
        <v>36</v>
      </c>
      <c r="K19" s="8">
        <v>0.136</v>
      </c>
      <c r="L19" s="15" t="s">
        <v>33</v>
      </c>
      <c r="M19" s="2">
        <v>1000</v>
      </c>
      <c r="N19" s="2">
        <f t="shared" si="13"/>
        <v>136</v>
      </c>
      <c r="O19" s="2">
        <f t="shared" si="14"/>
        <v>106</v>
      </c>
      <c r="P19" s="2">
        <v>10</v>
      </c>
      <c r="Q19" s="2">
        <f t="shared" si="15"/>
        <v>106</v>
      </c>
      <c r="R19" s="2">
        <f t="shared" si="16"/>
        <v>10</v>
      </c>
      <c r="S19" s="2">
        <f t="shared" si="17"/>
        <v>106</v>
      </c>
      <c r="T19" s="9">
        <v>0.01</v>
      </c>
      <c r="U19" s="9">
        <f t="shared" si="18"/>
        <v>1.06</v>
      </c>
      <c r="V19" s="9">
        <v>0.1</v>
      </c>
      <c r="W19" s="9">
        <f t="shared" si="19"/>
        <v>1.1600000000000001</v>
      </c>
    </row>
    <row r="20" spans="1:23" ht="34.5">
      <c r="A20" s="10">
        <v>2</v>
      </c>
      <c r="B20" s="10">
        <v>2.95</v>
      </c>
      <c r="C20" s="10">
        <v>204</v>
      </c>
      <c r="D20" s="22" t="s">
        <v>41</v>
      </c>
      <c r="E20" s="10">
        <v>6</v>
      </c>
      <c r="F20" s="10">
        <v>2013</v>
      </c>
      <c r="G20" s="10">
        <v>87</v>
      </c>
      <c r="H20" s="10">
        <v>4</v>
      </c>
      <c r="I20" s="10">
        <v>570</v>
      </c>
      <c r="J20" s="11" t="s">
        <v>43</v>
      </c>
      <c r="K20" s="11">
        <v>0.396</v>
      </c>
      <c r="L20" s="12" t="s">
        <v>40</v>
      </c>
      <c r="M20" s="2">
        <v>1000</v>
      </c>
      <c r="N20" s="2">
        <f t="shared" si="13"/>
        <v>396</v>
      </c>
      <c r="O20" s="2">
        <f t="shared" si="14"/>
        <v>134</v>
      </c>
      <c r="P20" s="2">
        <v>10</v>
      </c>
      <c r="Q20" s="2">
        <f t="shared" si="15"/>
        <v>22</v>
      </c>
      <c r="R20" s="2">
        <f t="shared" si="16"/>
        <v>13</v>
      </c>
      <c r="S20" s="2">
        <f t="shared" si="17"/>
        <v>22</v>
      </c>
      <c r="T20" s="9">
        <v>0.01</v>
      </c>
      <c r="U20" s="9">
        <f t="shared" si="18"/>
        <v>0.22</v>
      </c>
      <c r="V20" s="9">
        <v>0.1</v>
      </c>
      <c r="W20" s="9">
        <f t="shared" si="19"/>
        <v>0.32</v>
      </c>
    </row>
    <row r="21" spans="1:23" ht="34.5">
      <c r="A21" s="10">
        <v>2</v>
      </c>
      <c r="B21" s="10">
        <v>2.95</v>
      </c>
      <c r="C21" s="10">
        <v>204</v>
      </c>
      <c r="D21" s="22" t="s">
        <v>42</v>
      </c>
      <c r="E21" s="10">
        <v>6</v>
      </c>
      <c r="F21" s="10">
        <v>2013</v>
      </c>
      <c r="G21" s="10">
        <v>87</v>
      </c>
      <c r="H21" s="10">
        <v>4</v>
      </c>
      <c r="I21" s="10">
        <v>570</v>
      </c>
      <c r="J21" s="11" t="s">
        <v>43</v>
      </c>
      <c r="K21" s="11">
        <v>0.396</v>
      </c>
      <c r="L21" s="12" t="s">
        <v>40</v>
      </c>
      <c r="M21" s="2">
        <v>1000</v>
      </c>
      <c r="N21" s="2">
        <f t="shared" si="13"/>
        <v>396</v>
      </c>
      <c r="O21" s="2">
        <f t="shared" si="14"/>
        <v>134</v>
      </c>
      <c r="P21" s="2">
        <v>10</v>
      </c>
      <c r="Q21" s="2">
        <f t="shared" si="15"/>
        <v>22</v>
      </c>
      <c r="R21" s="2">
        <f t="shared" si="16"/>
        <v>13</v>
      </c>
      <c r="S21" s="2">
        <f t="shared" si="17"/>
        <v>22</v>
      </c>
      <c r="T21" s="9">
        <v>0.01</v>
      </c>
      <c r="U21" s="9">
        <f t="shared" si="18"/>
        <v>0.22</v>
      </c>
      <c r="V21" s="9">
        <v>0.1</v>
      </c>
      <c r="W21" s="9">
        <f t="shared" si="19"/>
        <v>0.32</v>
      </c>
    </row>
    <row r="22" spans="1:23" ht="34.5">
      <c r="A22" s="10">
        <v>2</v>
      </c>
      <c r="B22" s="10">
        <v>2.95</v>
      </c>
      <c r="C22" s="10">
        <v>204</v>
      </c>
      <c r="D22" s="22" t="s">
        <v>44</v>
      </c>
      <c r="E22" s="10">
        <v>6</v>
      </c>
      <c r="F22" s="10">
        <v>2013</v>
      </c>
      <c r="G22" s="10">
        <v>87</v>
      </c>
      <c r="H22" s="10">
        <v>4</v>
      </c>
      <c r="I22" s="10">
        <v>570</v>
      </c>
      <c r="J22" s="11" t="s">
        <v>43</v>
      </c>
      <c r="K22" s="11">
        <v>0.396</v>
      </c>
      <c r="L22" s="12" t="s">
        <v>40</v>
      </c>
      <c r="M22" s="2">
        <v>1000</v>
      </c>
      <c r="N22" s="2">
        <f t="shared" si="13"/>
        <v>396</v>
      </c>
      <c r="O22" s="2">
        <f t="shared" si="14"/>
        <v>134</v>
      </c>
      <c r="P22" s="2">
        <v>10</v>
      </c>
      <c r="Q22" s="2">
        <f t="shared" si="15"/>
        <v>22</v>
      </c>
      <c r="R22" s="2">
        <f t="shared" si="16"/>
        <v>13</v>
      </c>
      <c r="S22" s="2">
        <f t="shared" si="17"/>
        <v>22</v>
      </c>
      <c r="T22" s="9">
        <v>0.01</v>
      </c>
      <c r="U22" s="9">
        <f t="shared" si="18"/>
        <v>0.22</v>
      </c>
      <c r="V22" s="9">
        <v>0.1</v>
      </c>
      <c r="W22" s="9">
        <f t="shared" si="19"/>
        <v>0.32</v>
      </c>
    </row>
  </sheetData>
  <sheetProtection/>
  <hyperlinks>
    <hyperlink ref="L9" r:id="rId1" display="http://elibrary.ru/item.asp?id=18952624"/>
    <hyperlink ref="L4" r:id="rId2" display="http://elibrary.ru/item.asp?id=18894925"/>
    <hyperlink ref="L10" r:id="rId3" display="http://elibrary.ru/item.asp?id=18952624"/>
    <hyperlink ref="L11" r:id="rId4" display="http://elibrary.ru/item.asp?id=18952624"/>
    <hyperlink ref="L12" r:id="rId5" display="http://elibrary.ru/item.asp?id=18952624"/>
    <hyperlink ref="L13" r:id="rId6" display="http://elibrary.ru/item.asp?id=18918164"/>
    <hyperlink ref="L14" r:id="rId7" display="http://elibrary.ru/item.asp?id=18447253"/>
    <hyperlink ref="L15" r:id="rId8" display="http://elibrary.ru/item.asp?id=18951059"/>
    <hyperlink ref="L16" r:id="rId9" display="http://elibrary.ru/item.asp?id=18951059"/>
    <hyperlink ref="L17" r:id="rId10" display="http://elibrary.ru/item.asp?id=18951059"/>
    <hyperlink ref="L18" r:id="rId11" display="http://elibrary.ru/item.asp?id=18951059"/>
    <hyperlink ref="L19" r:id="rId12" display="http://elibrary.ru/item.asp?id=18823971"/>
    <hyperlink ref="J20" r:id="rId13" display="http://elibrary.ru/contents.asp?issueid=1108723"/>
    <hyperlink ref="J21" r:id="rId14" display="http://elibrary.ru/contents.asp?issueid=1108723"/>
    <hyperlink ref="J22" r:id="rId15" display="http://elibrary.ru/contents.asp?issueid=1108723"/>
  </hyperlinks>
  <printOptions/>
  <pageMargins left="0.5905511811023623" right="0.5905511811023623" top="0.5905511811023623" bottom="0.5905511811023623" header="0.31496062992125984" footer="0.31496062992125984"/>
  <pageSetup horizontalDpi="180" verticalDpi="180" orientation="landscape" paperSize="9" scale="72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2013-06-18T10:25:14Z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